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1"/>
  </bookViews>
  <sheets>
    <sheet name="SP &amp; CP" sheetId="2" r:id="rId1"/>
    <sheet name="Non-Plan" sheetId="1" r:id="rId2"/>
  </sheets>
  <definedNames>
    <definedName name="_xlnm.Print_Area" localSheetId="1">'Non-Plan'!$A$1:$H$66</definedName>
    <definedName name="_xlnm.Print_Area" localSheetId="0">'SP &amp; CP'!$A$1:$G$58</definedName>
    <definedName name="_xlnm.Print_Titles" localSheetId="0">'SP &amp; CP'!$3:$4</definedName>
  </definedNames>
  <calcPr calcId="124519"/>
</workbook>
</file>

<file path=xl/calcChain.xml><?xml version="1.0" encoding="utf-8"?>
<calcChain xmlns="http://schemas.openxmlformats.org/spreadsheetml/2006/main">
  <c r="E58" i="2"/>
  <c r="E57"/>
  <c r="E56"/>
  <c r="E55"/>
  <c r="E54"/>
  <c r="E52"/>
  <c r="E51"/>
  <c r="D48"/>
  <c r="C48"/>
  <c r="E47"/>
  <c r="E46"/>
  <c r="E45"/>
  <c r="E44"/>
  <c r="E43"/>
  <c r="E42"/>
  <c r="E41"/>
  <c r="E40"/>
  <c r="E39"/>
  <c r="E38"/>
  <c r="E37"/>
  <c r="E36"/>
  <c r="E35"/>
  <c r="E48" s="1"/>
  <c r="D34"/>
  <c r="D49" s="1"/>
  <c r="C34"/>
  <c r="C49" s="1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34" s="1"/>
  <c r="E49" s="1"/>
  <c r="H65" i="1"/>
  <c r="E65"/>
  <c r="H64"/>
  <c r="E64"/>
  <c r="E63"/>
  <c r="G63" s="1"/>
  <c r="H63" s="1"/>
  <c r="H62"/>
  <c r="E62"/>
  <c r="H61"/>
  <c r="E61"/>
  <c r="H60"/>
  <c r="E60"/>
  <c r="H59"/>
  <c r="E59"/>
  <c r="H58"/>
  <c r="E58"/>
  <c r="E57"/>
  <c r="G57" s="1"/>
  <c r="H57" s="1"/>
  <c r="H56"/>
  <c r="E56"/>
  <c r="F55"/>
  <c r="D55"/>
  <c r="C55"/>
  <c r="E54"/>
  <c r="G54" s="1"/>
  <c r="H54" s="1"/>
  <c r="E53"/>
  <c r="G53" s="1"/>
  <c r="H52"/>
  <c r="E52"/>
  <c r="E55" s="1"/>
  <c r="G51"/>
  <c r="F51"/>
  <c r="D51"/>
  <c r="C51"/>
  <c r="H50"/>
  <c r="E50"/>
  <c r="H49"/>
  <c r="E49"/>
  <c r="H48"/>
  <c r="H51" s="1"/>
  <c r="E48"/>
  <c r="E51" s="1"/>
  <c r="F47"/>
  <c r="F66" s="1"/>
  <c r="D47"/>
  <c r="D66" s="1"/>
  <c r="C47"/>
  <c r="C66" s="1"/>
  <c r="E46"/>
  <c r="G46" s="1"/>
  <c r="H46" s="1"/>
  <c r="E45"/>
  <c r="G45" s="1"/>
  <c r="H45" s="1"/>
  <c r="H44"/>
  <c r="E44"/>
  <c r="E43"/>
  <c r="G43" s="1"/>
  <c r="H43" s="1"/>
  <c r="H42"/>
  <c r="E42"/>
  <c r="E41"/>
  <c r="E47" s="1"/>
  <c r="E66" s="1"/>
  <c r="H34"/>
  <c r="E34"/>
  <c r="H33"/>
  <c r="E33"/>
  <c r="H32"/>
  <c r="E32"/>
  <c r="H31"/>
  <c r="E31"/>
  <c r="H30"/>
  <c r="E30"/>
  <c r="H29"/>
  <c r="E29"/>
  <c r="H28"/>
  <c r="E28"/>
  <c r="E27"/>
  <c r="G27" s="1"/>
  <c r="H27" s="1"/>
  <c r="E26"/>
  <c r="G26" s="1"/>
  <c r="H26" s="1"/>
  <c r="H25"/>
  <c r="E25"/>
  <c r="H24"/>
  <c r="E24"/>
  <c r="E23"/>
  <c r="G23" s="1"/>
  <c r="H23" s="1"/>
  <c r="E22"/>
  <c r="G22" s="1"/>
  <c r="H22" s="1"/>
  <c r="H21"/>
  <c r="E21"/>
  <c r="F20"/>
  <c r="D20"/>
  <c r="C20"/>
  <c r="E19"/>
  <c r="G19" s="1"/>
  <c r="H19" s="1"/>
  <c r="H18"/>
  <c r="E18"/>
  <c r="E17"/>
  <c r="G17" s="1"/>
  <c r="H17" s="1"/>
  <c r="E16"/>
  <c r="G16" s="1"/>
  <c r="H16" s="1"/>
  <c r="H15"/>
  <c r="E15"/>
  <c r="E14"/>
  <c r="G14" s="1"/>
  <c r="H14" s="1"/>
  <c r="E13"/>
  <c r="G13" s="1"/>
  <c r="H13" s="1"/>
  <c r="E12"/>
  <c r="G12" s="1"/>
  <c r="H10"/>
  <c r="E10"/>
  <c r="E20" s="1"/>
  <c r="F9"/>
  <c r="F35" s="1"/>
  <c r="D9"/>
  <c r="D35" s="1"/>
  <c r="C9"/>
  <c r="C35" s="1"/>
  <c r="E8"/>
  <c r="G8" s="1"/>
  <c r="H7"/>
  <c r="E7"/>
  <c r="H6"/>
  <c r="E6"/>
  <c r="E9" s="1"/>
  <c r="E35" s="1"/>
  <c r="G41" l="1"/>
  <c r="G20"/>
  <c r="G47"/>
  <c r="G9"/>
  <c r="G35" s="1"/>
  <c r="H8"/>
  <c r="H9" s="1"/>
  <c r="G55"/>
  <c r="H12"/>
  <c r="H20" s="1"/>
  <c r="H41"/>
  <c r="H47" s="1"/>
  <c r="H53"/>
  <c r="H55" s="1"/>
  <c r="H66" l="1"/>
  <c r="H35"/>
  <c r="G66"/>
</calcChain>
</file>

<file path=xl/sharedStrings.xml><?xml version="1.0" encoding="utf-8"?>
<sst xmlns="http://schemas.openxmlformats.org/spreadsheetml/2006/main" count="220" uniqueCount="168">
  <si>
    <t>FINAL ALLOTMENT MADE 
UNDER NON-PLAN DURING 2013-14 (As on 31-03-2014)</t>
  </si>
  <si>
    <t>(In Rs.)</t>
  </si>
  <si>
    <t>Sl. No.</t>
  </si>
  <si>
    <t>Name of the work</t>
  </si>
  <si>
    <t>Total B.P.</t>
  </si>
  <si>
    <t>Re-app.
(-) / (+)</t>
  </si>
  <si>
    <t>Total</t>
  </si>
  <si>
    <t xml:space="preserve">Funds Allotted </t>
  </si>
  <si>
    <t>Surrender of Fund</t>
  </si>
  <si>
    <t xml:space="preserve">Final Allotment </t>
  </si>
  <si>
    <t>(1)</t>
  </si>
  <si>
    <t>(2)</t>
  </si>
  <si>
    <t>(3)</t>
  </si>
  <si>
    <t>(4)</t>
  </si>
  <si>
    <t>(5)</t>
  </si>
  <si>
    <t>(6)</t>
  </si>
  <si>
    <t>(7)</t>
  </si>
  <si>
    <t>(8)</t>
  </si>
  <si>
    <t>D. No-7-2059-053-N.P.-M/R</t>
  </si>
  <si>
    <t>1</t>
  </si>
  <si>
    <t>Maintenance of Critical &amp; Prestigious Buildings - C.W.</t>
  </si>
  <si>
    <t>2</t>
  </si>
  <si>
    <t>-do- Critical &amp; Prestigious-E.I._Work</t>
  </si>
  <si>
    <t>3</t>
  </si>
  <si>
    <t>-do- Critical / Prestigious-P.H.</t>
  </si>
  <si>
    <t>Total (Pre. &amp; Cri.) =</t>
  </si>
  <si>
    <t>4</t>
  </si>
  <si>
    <t>Maintenance of Non-Res. buildings_C.W.</t>
  </si>
  <si>
    <t>Maintenance / Repair / Addition / Alternation of Orissa Legislative Assembly</t>
  </si>
  <si>
    <t>a) Civil Work</t>
  </si>
  <si>
    <t>b) Electrical Work</t>
  </si>
  <si>
    <t>Maintenance of Utkal Niwas at New Delhi-C.W.</t>
  </si>
  <si>
    <t>-do- Utkal Niwas at New Delhi-E.I.</t>
  </si>
  <si>
    <t>Maintenance / Repair / Renovation of Judiciary office building</t>
  </si>
  <si>
    <t>Provision of Barrier Free Access in Important Public Offices at Bhubaneswar</t>
  </si>
  <si>
    <t>Repair &amp; renovation of 30 years &amp; above Govt. School &amp; College Buildings.</t>
  </si>
  <si>
    <t>Maintenance and repair of office building of G.A. (Vigilance) Department (25 nos.).</t>
  </si>
  <si>
    <t>Total (Appendix-"D") =</t>
  </si>
  <si>
    <t>Maintenance of E.I._Work</t>
  </si>
  <si>
    <t>Maintenance of P.H.</t>
  </si>
  <si>
    <t>Maintenance of Sports Stadia, Sports Complex &amp; Sports Hostel.</t>
  </si>
  <si>
    <t>Repair &amp; Renovation of 50 years old Govt. School &amp; College Buildings</t>
  </si>
  <si>
    <t>Periodical Maintenance of Non-Res. Bldg.</t>
  </si>
  <si>
    <t>Maintenance of Orissa Bhawan / Niwas at New Delhi-C.W.</t>
  </si>
  <si>
    <t>-do-Orissa Bhawan/Niwas at New Delhi-EI</t>
  </si>
  <si>
    <t>Repair &amp; Maintenance of the Jail Building</t>
  </si>
  <si>
    <t>Repair &amp; Maintenance of the Non-Res. Bldg. of Police Organisation &amp; DG Police</t>
  </si>
  <si>
    <t>Maintenance of Buildings Transferred from Plan Schemes</t>
  </si>
  <si>
    <t>Special Repair to be taken for the Non-Res. buildings constructed by IDCO, OSPH &amp; W Corporation etc.(Appendix"F")_Work.</t>
  </si>
  <si>
    <t>Heritage court Buildings (13th F.C.A.) (Impvt. to Justice Delivery)</t>
  </si>
  <si>
    <t>Special repair of old Non-Res. Buildings</t>
  </si>
  <si>
    <t>Appendix-"A" - M.W.G.</t>
  </si>
  <si>
    <t>Total -2059 =</t>
  </si>
  <si>
    <t>D. No-7-2216-Housing - N.P.- M/R
Special Repair to Residential Buildings at New Capital (Appendix-"C")</t>
  </si>
  <si>
    <t>Higher Type (Civil Work) (15%)</t>
  </si>
  <si>
    <t>Middle Type (Civil Work) (25%)</t>
  </si>
  <si>
    <t>Lower Type (Civil Work) (60%)</t>
  </si>
  <si>
    <t>Higher Type (E.I. Work)</t>
  </si>
  <si>
    <t>Middle Type (E.I. Work)</t>
  </si>
  <si>
    <t>Lower Type (E.I. Work)</t>
  </si>
  <si>
    <t>Total =</t>
  </si>
  <si>
    <t>Maintenance of Critical Buildings_Work</t>
  </si>
  <si>
    <t>Maintenance of Critical Buildings-PH</t>
  </si>
  <si>
    <t>Maintenance of Critical Buildings - E.I.</t>
  </si>
  <si>
    <t>Total (Critical) =</t>
  </si>
  <si>
    <t>Maintenance of other residential buildings_C.W.</t>
  </si>
  <si>
    <t>Maintenance / Repair / Renovation of staff qtrs. under Judiciary</t>
  </si>
  <si>
    <t>Maintenance &amp; repair of staff qtrs. of G.A. (Vigilance) Deptt. (19 nos.)</t>
  </si>
  <si>
    <t>Total (Appendix-"G") =</t>
  </si>
  <si>
    <t>Maintenance of other residential buildings_E.I.</t>
  </si>
  <si>
    <t>Maintenance of other residential buildings_P.H.</t>
  </si>
  <si>
    <t>Maintenance of Residential buildings Transferred from Plan Scheme_Work</t>
  </si>
  <si>
    <t>Special Repair of Residential buildings constructed by IDCO etc.</t>
  </si>
  <si>
    <t>Repair &amp; renovation of staff qtrs. of Jail</t>
  </si>
  <si>
    <t>Repair &amp; renovation of staff qtrs. of Police Personnel and staff qtrs. of D.G. Police</t>
  </si>
  <si>
    <t>Periodical Maintenance of Residential Buildings</t>
  </si>
  <si>
    <t>Maintenance of Res. building of Orissa Bhawan / Niwas at New Delhi</t>
  </si>
  <si>
    <t>Fixtures and furnitures 
(BBSR-I-40.00 + BBSR-IV-13.81)</t>
  </si>
  <si>
    <t>Appendix-"B" - M.W.G.</t>
  </si>
  <si>
    <t>Total - 2216 =</t>
  </si>
  <si>
    <t>DEPARTMENT WISE FUNDS RECEIVED THROUGH iOTMS &amp; EXPENDITURE MADE 
UNDER STATE-PLAN / CENTRAL PLAN DURING THE YEAR 2013-14 (Up to 31-03-2014)</t>
  </si>
  <si>
    <r>
      <t>(</t>
    </r>
    <r>
      <rPr>
        <sz val="12"/>
        <rFont val="Rupee Foradian"/>
        <family val="2"/>
      </rPr>
      <t>`</t>
    </r>
    <r>
      <rPr>
        <sz val="12"/>
        <rFont val="Arial Narrow"/>
        <family val="2"/>
      </rPr>
      <t>. in Lakhs)</t>
    </r>
  </si>
  <si>
    <t>Head of Accounts</t>
  </si>
  <si>
    <t>Name of the Deptt.</t>
  </si>
  <si>
    <t>iOTMS Released</t>
  </si>
  <si>
    <t>Surrender CO to Dept.</t>
  </si>
  <si>
    <t>Final Allotment</t>
  </si>
  <si>
    <t>Expdr.</t>
  </si>
  <si>
    <t>Remarks</t>
  </si>
  <si>
    <t>S T A T E  P L A N</t>
  </si>
  <si>
    <t>D. No-01-4059</t>
  </si>
  <si>
    <t>Home</t>
  </si>
  <si>
    <t>D. No-02-4059</t>
  </si>
  <si>
    <t xml:space="preserve">G.A. </t>
  </si>
  <si>
    <t>D. No-03-4059</t>
  </si>
  <si>
    <r>
      <t xml:space="preserve">Revenue = 2165.97
</t>
    </r>
    <r>
      <rPr>
        <sz val="10"/>
        <rFont val="Arial Narrow"/>
        <family val="2"/>
      </rPr>
      <t>Rep (+) 291.54</t>
    </r>
  </si>
  <si>
    <t>D. No-04-4059</t>
  </si>
  <si>
    <t>Law</t>
  </si>
  <si>
    <t>D. No-06-4058</t>
  </si>
  <si>
    <t>Commerce</t>
  </si>
  <si>
    <t>D. No-07-4059</t>
  </si>
  <si>
    <t>Works</t>
  </si>
  <si>
    <t>D. No-10-4202</t>
  </si>
  <si>
    <t>School &amp; M.E.</t>
  </si>
  <si>
    <t>D. No-14-4059</t>
  </si>
  <si>
    <t>Labour</t>
  </si>
  <si>
    <t>D. No-12-4210</t>
  </si>
  <si>
    <t xml:space="preserve">H &amp; F.W. </t>
  </si>
  <si>
    <t>D. No-12-2210</t>
  </si>
  <si>
    <t>D. No-15-4202</t>
  </si>
  <si>
    <t>Sports</t>
  </si>
  <si>
    <t>D. No-16-4059</t>
  </si>
  <si>
    <t>P &amp; C</t>
  </si>
  <si>
    <t>D. No-16-3454</t>
  </si>
  <si>
    <t>D. No-21-4059</t>
  </si>
  <si>
    <t>Transport</t>
  </si>
  <si>
    <t>D. No-24-2853</t>
  </si>
  <si>
    <t>Steel &amp; Mines</t>
  </si>
  <si>
    <t>D. No-25-4059</t>
  </si>
  <si>
    <t>I &amp; P.R.</t>
  </si>
  <si>
    <t>D. No-26-4059</t>
  </si>
  <si>
    <t>Excise</t>
  </si>
  <si>
    <t>D. No-30-4801</t>
  </si>
  <si>
    <t>Energy</t>
  </si>
  <si>
    <t>D. No-32-4059</t>
  </si>
  <si>
    <t>Culture</t>
  </si>
  <si>
    <t>D. No-32-2205</t>
  </si>
  <si>
    <t>D. No-33-2403</t>
  </si>
  <si>
    <t>F &amp; ARD</t>
  </si>
  <si>
    <t>D. No-34-4425</t>
  </si>
  <si>
    <t>Co-operation</t>
  </si>
  <si>
    <t>D. No-38-4202</t>
  </si>
  <si>
    <t>Higher Education</t>
  </si>
  <si>
    <t>D. No-39-4250</t>
  </si>
  <si>
    <t xml:space="preserve">E&amp;TE &amp; T </t>
  </si>
  <si>
    <t>D. No-39-4202</t>
  </si>
  <si>
    <t>E&amp;TE &amp; T</t>
  </si>
  <si>
    <t>D. No-39-4059</t>
  </si>
  <si>
    <t>Employment</t>
  </si>
  <si>
    <t>D. No-40-3453</t>
  </si>
  <si>
    <t>MSME</t>
  </si>
  <si>
    <t>D. No-40-2851</t>
  </si>
  <si>
    <t>D. No-01-4216</t>
  </si>
  <si>
    <t>D. No-02-4216</t>
  </si>
  <si>
    <t>G.A.</t>
  </si>
  <si>
    <t>D. No-03-4216</t>
  </si>
  <si>
    <r>
      <t xml:space="preserve">Revenue = 1308.24
</t>
    </r>
    <r>
      <rPr>
        <sz val="10"/>
        <rFont val="Arial Narrow"/>
        <family val="2"/>
      </rPr>
      <t>Rep (-) 291.54</t>
    </r>
  </si>
  <si>
    <t>D. No-12-4216</t>
  </si>
  <si>
    <t>H &amp; F.W.</t>
  </si>
  <si>
    <t>D. No-14-4216</t>
  </si>
  <si>
    <t>D. No-39-4216</t>
  </si>
  <si>
    <t>D. No-16-4216</t>
  </si>
  <si>
    <t>D. No-04-4216</t>
  </si>
  <si>
    <t>D. No-07-4216</t>
  </si>
  <si>
    <t>D. No-34-4216</t>
  </si>
  <si>
    <t>D. No-10-4216</t>
  </si>
  <si>
    <t>D. No-21-4216</t>
  </si>
  <si>
    <t>D. No-15-4216</t>
  </si>
  <si>
    <t>G.Total S.P.=</t>
  </si>
  <si>
    <t>C E N T R A L  P L A N</t>
  </si>
  <si>
    <t>NON-P L A N</t>
  </si>
  <si>
    <t>D. No-05-4059</t>
  </si>
  <si>
    <t xml:space="preserve">Finance </t>
  </si>
  <si>
    <t>Home(J.A.)</t>
  </si>
  <si>
    <t>D. No-05-4216</t>
  </si>
  <si>
    <t>D. No-08-4059</t>
  </si>
  <si>
    <t>O.L.A.</t>
  </si>
  <si>
    <t>D. No-08-2011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</si>
</sst>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sz val="8"/>
      <name val="Trebuchet MS"/>
      <family val="2"/>
    </font>
    <font>
      <sz val="9"/>
      <color rgb="FF0000FF"/>
      <name val="Trebuchet MS"/>
      <family val="2"/>
    </font>
    <font>
      <b/>
      <sz val="9"/>
      <color rgb="FF0000FF"/>
      <name val="Trebuchet MS"/>
      <family val="2"/>
    </font>
    <font>
      <sz val="10"/>
      <color rgb="FF0000FF"/>
      <name val="Trebuchet MS"/>
      <family val="2"/>
    </font>
    <font>
      <b/>
      <sz val="8"/>
      <name val="Trebuchet MS"/>
      <family val="2"/>
    </font>
    <font>
      <sz val="9"/>
      <color rgb="FFFF0000"/>
      <name val="Trebuchet MS"/>
      <family val="2"/>
    </font>
    <font>
      <b/>
      <sz val="9"/>
      <color rgb="FFFF0000"/>
      <name val="Trebuchet MS"/>
      <family val="2"/>
    </font>
    <font>
      <sz val="10"/>
      <color rgb="FFFF000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sz val="11"/>
      <color indexed="8"/>
      <name val="Arial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2"/>
      <name val="Rupee Foradian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7" fillId="0" borderId="0"/>
    <xf numFmtId="0" fontId="4" fillId="0" borderId="0"/>
    <xf numFmtId="0" fontId="18" fillId="0" borderId="0"/>
    <xf numFmtId="0" fontId="1" fillId="0" borderId="0"/>
  </cellStyleXfs>
  <cellXfs count="72">
    <xf numFmtId="0" fontId="0" fillId="0" borderId="0" xfId="0"/>
    <xf numFmtId="0" fontId="4" fillId="0" borderId="0" xfId="1" applyFont="1" applyAlignment="1">
      <alignment vertical="top" wrapText="1"/>
    </xf>
    <xf numFmtId="0" fontId="4" fillId="2" borderId="0" xfId="1" applyFont="1" applyFill="1" applyAlignment="1">
      <alignment vertical="top" wrapText="1"/>
    </xf>
    <xf numFmtId="0" fontId="4" fillId="2" borderId="0" xfId="1" applyFont="1" applyFill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2" xfId="1" quotePrefix="1" applyFont="1" applyBorder="1" applyAlignment="1">
      <alignment horizontal="center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quotePrefix="1" applyFont="1" applyAlignment="1">
      <alignment horizontal="center" vertical="top" wrapText="1"/>
    </xf>
    <xf numFmtId="2" fontId="5" fillId="0" borderId="0" xfId="1" applyNumberFormat="1" applyFont="1" applyFill="1" applyAlignment="1">
      <alignment horizontal="center" vertical="top" wrapText="1"/>
    </xf>
    <xf numFmtId="2" fontId="5" fillId="0" borderId="0" xfId="1" applyNumberFormat="1" applyFont="1" applyAlignment="1">
      <alignment horizontal="center" vertical="top" wrapText="1"/>
    </xf>
    <xf numFmtId="0" fontId="7" fillId="0" borderId="0" xfId="1" quotePrefix="1" applyFont="1" applyAlignment="1">
      <alignment vertical="top" wrapText="1"/>
    </xf>
    <xf numFmtId="0" fontId="5" fillId="0" borderId="0" xfId="1" quotePrefix="1" applyFont="1" applyAlignment="1">
      <alignment vertical="top" wrapText="1"/>
    </xf>
    <xf numFmtId="0" fontId="8" fillId="0" borderId="0" xfId="1" quotePrefix="1" applyFont="1" applyAlignment="1">
      <alignment horizontal="center" vertical="top" wrapText="1"/>
    </xf>
    <xf numFmtId="0" fontId="9" fillId="0" borderId="0" xfId="1" applyFont="1" applyAlignment="1">
      <alignment horizontal="right" vertical="top" wrapText="1"/>
    </xf>
    <xf numFmtId="2" fontId="9" fillId="0" borderId="0" xfId="1" applyNumberFormat="1" applyFont="1" applyAlignment="1">
      <alignment horizontal="center" vertical="top" wrapText="1"/>
    </xf>
    <xf numFmtId="0" fontId="10" fillId="0" borderId="0" xfId="1" applyFont="1" applyAlignment="1">
      <alignment vertical="top" wrapText="1"/>
    </xf>
    <xf numFmtId="0" fontId="7" fillId="0" borderId="0" xfId="1" applyFont="1" applyAlignment="1">
      <alignment vertical="top" wrapText="1"/>
    </xf>
    <xf numFmtId="0" fontId="11" fillId="0" borderId="0" xfId="1" applyFont="1" applyAlignment="1">
      <alignment vertical="top" wrapText="1"/>
    </xf>
    <xf numFmtId="164" fontId="5" fillId="0" borderId="0" xfId="1" applyNumberFormat="1" applyFont="1" applyAlignment="1">
      <alignment horizontal="center" vertical="top" wrapText="1"/>
    </xf>
    <xf numFmtId="0" fontId="7" fillId="0" borderId="0" xfId="1" applyFont="1" applyAlignment="1">
      <alignment horizontal="justify" vertical="top" wrapText="1"/>
    </xf>
    <xf numFmtId="2" fontId="4" fillId="0" borderId="0" xfId="1" applyNumberFormat="1" applyFont="1" applyAlignment="1">
      <alignment vertical="top" wrapText="1"/>
    </xf>
    <xf numFmtId="2" fontId="9" fillId="0" borderId="0" xfId="1" applyNumberFormat="1" applyFont="1" applyFill="1" applyAlignment="1">
      <alignment horizontal="center" vertical="top" wrapText="1"/>
    </xf>
    <xf numFmtId="2" fontId="12" fillId="0" borderId="0" xfId="1" applyNumberFormat="1" applyFont="1" applyAlignment="1">
      <alignment horizontal="center" vertical="top" wrapText="1"/>
    </xf>
    <xf numFmtId="0" fontId="5" fillId="0" borderId="0" xfId="1" applyFont="1" applyAlignment="1">
      <alignment horizontal="justify" vertical="top" wrapText="1"/>
    </xf>
    <xf numFmtId="0" fontId="12" fillId="0" borderId="0" xfId="1" applyFont="1" applyAlignment="1">
      <alignment vertical="top" wrapText="1"/>
    </xf>
    <xf numFmtId="0" fontId="13" fillId="0" borderId="0" xfId="1" applyFont="1" applyAlignment="1">
      <alignment horizontal="right" vertical="top" wrapText="1"/>
    </xf>
    <xf numFmtId="2" fontId="13" fillId="0" borderId="0" xfId="1" applyNumberFormat="1" applyFont="1" applyFill="1" applyAlignment="1">
      <alignment horizontal="center" vertical="top" wrapText="1"/>
    </xf>
    <xf numFmtId="0" fontId="14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5" fillId="0" borderId="0" xfId="1" applyFont="1" applyAlignment="1">
      <alignment horizontal="center" vertical="top" wrapText="1"/>
    </xf>
    <xf numFmtId="164" fontId="5" fillId="0" borderId="0" xfId="1" applyNumberFormat="1" applyFont="1" applyFill="1" applyAlignment="1">
      <alignment horizontal="center" vertical="top" wrapText="1"/>
    </xf>
    <xf numFmtId="0" fontId="12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right" vertical="top" wrapText="1"/>
    </xf>
    <xf numFmtId="2" fontId="13" fillId="0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164" fontId="4" fillId="0" borderId="0" xfId="1" applyNumberFormat="1" applyFont="1" applyAlignment="1">
      <alignment horizontal="center" vertical="top" wrapText="1"/>
    </xf>
    <xf numFmtId="2" fontId="4" fillId="0" borderId="0" xfId="1" applyNumberFormat="1" applyFont="1" applyAlignment="1">
      <alignment horizontal="center" vertical="top" wrapText="1"/>
    </xf>
    <xf numFmtId="0" fontId="20" fillId="0" borderId="0" xfId="1" applyFont="1" applyAlignment="1">
      <alignment vertical="top" wrapText="1"/>
    </xf>
    <xf numFmtId="0" fontId="20" fillId="2" borderId="0" xfId="1" applyFont="1" applyFill="1" applyAlignment="1">
      <alignment vertical="top" wrapText="1"/>
    </xf>
    <xf numFmtId="0" fontId="20" fillId="2" borderId="0" xfId="1" applyFont="1" applyFill="1" applyAlignment="1">
      <alignment horizontal="center" vertical="top" wrapText="1"/>
    </xf>
    <xf numFmtId="0" fontId="20" fillId="2" borderId="1" xfId="1" applyFont="1" applyFill="1" applyBorder="1" applyAlignment="1">
      <alignment horizontal="center" vertical="top" wrapText="1"/>
    </xf>
    <xf numFmtId="0" fontId="20" fillId="0" borderId="4" xfId="1" applyFont="1" applyBorder="1" applyAlignment="1">
      <alignment horizontal="center" vertical="top" wrapText="1"/>
    </xf>
    <xf numFmtId="0" fontId="20" fillId="0" borderId="2" xfId="1" quotePrefix="1" applyFont="1" applyBorder="1" applyAlignment="1">
      <alignment horizontal="center" vertical="top" wrapText="1"/>
    </xf>
    <xf numFmtId="0" fontId="20" fillId="0" borderId="5" xfId="1" quotePrefix="1" applyFont="1" applyBorder="1" applyAlignment="1">
      <alignment horizontal="center" vertical="top" wrapText="1"/>
    </xf>
    <xf numFmtId="0" fontId="20" fillId="0" borderId="0" xfId="1" applyFont="1" applyBorder="1" applyAlignment="1">
      <alignment horizontal="center" vertical="top" wrapText="1"/>
    </xf>
    <xf numFmtId="0" fontId="20" fillId="0" borderId="0" xfId="1" applyFont="1" applyFill="1" applyBorder="1" applyAlignment="1">
      <alignment horizontal="left" vertical="top" wrapText="1"/>
    </xf>
    <xf numFmtId="2" fontId="20" fillId="0" borderId="0" xfId="1" applyNumberFormat="1" applyFont="1" applyFill="1" applyBorder="1" applyAlignment="1">
      <alignment horizontal="center" vertical="top" wrapText="1"/>
    </xf>
    <xf numFmtId="2" fontId="20" fillId="0" borderId="0" xfId="1" applyNumberFormat="1" applyFont="1" applyAlignment="1">
      <alignment horizontal="center" vertical="top" wrapText="1"/>
    </xf>
    <xf numFmtId="2" fontId="22" fillId="0" borderId="0" xfId="1" applyNumberFormat="1" applyFont="1" applyFill="1" applyBorder="1" applyAlignment="1">
      <alignment horizontal="center" vertical="top" wrapText="1"/>
    </xf>
    <xf numFmtId="0" fontId="20" fillId="0" borderId="0" xfId="1" applyFont="1" applyFill="1" applyAlignment="1">
      <alignment vertical="top" wrapText="1"/>
    </xf>
    <xf numFmtId="2" fontId="20" fillId="0" borderId="0" xfId="1" applyNumberFormat="1" applyFont="1" applyFill="1" applyAlignment="1">
      <alignment horizontal="center" vertical="top" wrapText="1"/>
    </xf>
    <xf numFmtId="2" fontId="20" fillId="0" borderId="0" xfId="1" applyNumberFormat="1" applyFont="1" applyAlignment="1">
      <alignment vertical="top" wrapText="1"/>
    </xf>
    <xf numFmtId="0" fontId="23" fillId="0" borderId="0" xfId="1" applyFont="1" applyFill="1" applyAlignment="1">
      <alignment vertical="top" wrapText="1"/>
    </xf>
    <xf numFmtId="0" fontId="20" fillId="0" borderId="0" xfId="1" applyFont="1" applyAlignment="1">
      <alignment horizontal="center" vertical="top" wrapText="1"/>
    </xf>
    <xf numFmtId="165" fontId="20" fillId="0" borderId="0" xfId="1" applyNumberFormat="1" applyFont="1" applyAlignment="1">
      <alignment horizontal="center" vertical="top" wrapText="1"/>
    </xf>
    <xf numFmtId="2" fontId="25" fillId="0" borderId="0" xfId="1" applyNumberFormat="1" applyFont="1" applyAlignment="1">
      <alignment horizontal="center" vertical="top" wrapText="1"/>
    </xf>
    <xf numFmtId="164" fontId="20" fillId="0" borderId="0" xfId="1" applyNumberFormat="1" applyFont="1" applyAlignment="1">
      <alignment horizontal="center" vertical="top" wrapText="1"/>
    </xf>
    <xf numFmtId="0" fontId="25" fillId="0" borderId="0" xfId="1" applyFont="1" applyFill="1" applyAlignment="1">
      <alignment horizontal="right" vertical="top" wrapText="1"/>
    </xf>
    <xf numFmtId="0" fontId="20" fillId="0" borderId="0" xfId="1" applyFont="1" applyFill="1" applyAlignment="1">
      <alignment horizontal="left" vertical="top" wrapText="1"/>
    </xf>
    <xf numFmtId="0" fontId="25" fillId="0" borderId="0" xfId="1" applyFont="1" applyAlignment="1">
      <alignment horizontal="right" vertical="top" wrapText="1"/>
    </xf>
    <xf numFmtId="2" fontId="22" fillId="0" borderId="0" xfId="1" applyNumberFormat="1" applyFont="1" applyAlignment="1">
      <alignment horizontal="center" vertical="top" wrapText="1"/>
    </xf>
    <xf numFmtId="0" fontId="19" fillId="2" borderId="0" xfId="1" applyFont="1" applyFill="1" applyAlignment="1">
      <alignment horizontal="center" vertical="top" wrapText="1"/>
    </xf>
    <xf numFmtId="0" fontId="22" fillId="3" borderId="3" xfId="1" applyFont="1" applyFill="1" applyBorder="1" applyAlignment="1">
      <alignment horizontal="center" vertical="top" wrapText="1"/>
    </xf>
    <xf numFmtId="0" fontId="22" fillId="0" borderId="0" xfId="1" applyFont="1" applyAlignment="1">
      <alignment horizontal="right" vertical="top" wrapText="1"/>
    </xf>
    <xf numFmtId="0" fontId="6" fillId="0" borderId="3" xfId="1" applyFont="1" applyBorder="1" applyAlignment="1">
      <alignment horizontal="justify" vertical="top" wrapText="1"/>
    </xf>
    <xf numFmtId="0" fontId="5" fillId="0" borderId="0" xfId="1" quotePrefix="1" applyFont="1" applyAlignment="1">
      <alignment horizontal="center" vertical="top" wrapText="1"/>
    </xf>
    <xf numFmtId="0" fontId="9" fillId="0" borderId="0" xfId="1" applyFont="1" applyAlignment="1">
      <alignment horizontal="right" vertical="top" wrapText="1"/>
    </xf>
    <xf numFmtId="0" fontId="3" fillId="2" borderId="0" xfId="1" applyFont="1" applyFill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6" fillId="0" borderId="0" xfId="1" applyFont="1" applyBorder="1" applyAlignment="1">
      <alignment horizontal="justify" vertical="top" wrapText="1"/>
    </xf>
  </cellXfs>
  <cellStyles count="7">
    <cellStyle name="Normal" xfId="0" builtinId="0"/>
    <cellStyle name="Normal 2" xfId="1"/>
    <cellStyle name="Normal 2 2" xfId="2"/>
    <cellStyle name="Normal 3" xfId="3"/>
    <cellStyle name="Normal 30" xfId="4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72"/>
  <sheetViews>
    <sheetView view="pageBreakPreview" zoomScaleSheetLayoutView="100" workbookViewId="0">
      <pane ySplit="4" topLeftCell="A35" activePane="bottomLeft" state="frozen"/>
      <selection activeCell="C6" sqref="C6"/>
      <selection pane="bottomLeft" activeCell="J42" sqref="J42"/>
    </sheetView>
  </sheetViews>
  <sheetFormatPr defaultRowHeight="15.75"/>
  <cols>
    <col min="1" max="1" width="18" style="39" customWidth="1"/>
    <col min="2" max="2" width="18.5703125" style="39" customWidth="1"/>
    <col min="3" max="3" width="16.85546875" style="39" customWidth="1"/>
    <col min="4" max="6" width="10.85546875" style="55" customWidth="1"/>
    <col min="7" max="7" width="13.28515625" style="39" customWidth="1"/>
    <col min="8" max="16384" width="9.140625" style="39"/>
  </cols>
  <sheetData>
    <row r="1" spans="1:7" ht="30.75" customHeight="1">
      <c r="A1" s="63" t="s">
        <v>80</v>
      </c>
      <c r="B1" s="63"/>
      <c r="C1" s="63"/>
      <c r="D1" s="63"/>
      <c r="E1" s="63"/>
      <c r="F1" s="63"/>
      <c r="G1" s="63"/>
    </row>
    <row r="2" spans="1:7" ht="14.25" customHeight="1">
      <c r="A2" s="40"/>
      <c r="B2" s="40"/>
      <c r="D2" s="41"/>
      <c r="E2" s="41"/>
      <c r="F2" s="41"/>
      <c r="G2" s="42" t="s">
        <v>81</v>
      </c>
    </row>
    <row r="3" spans="1:7" ht="30" customHeight="1">
      <c r="A3" s="43" t="s">
        <v>82</v>
      </c>
      <c r="B3" s="43" t="s">
        <v>83</v>
      </c>
      <c r="C3" s="43" t="s">
        <v>84</v>
      </c>
      <c r="D3" s="43" t="s">
        <v>85</v>
      </c>
      <c r="E3" s="43" t="s">
        <v>86</v>
      </c>
      <c r="F3" s="43" t="s">
        <v>87</v>
      </c>
      <c r="G3" s="43" t="s">
        <v>88</v>
      </c>
    </row>
    <row r="4" spans="1:7" ht="12.75" customHeight="1">
      <c r="A4" s="44" t="s">
        <v>10</v>
      </c>
      <c r="B4" s="44" t="s">
        <v>11</v>
      </c>
      <c r="C4" s="45" t="s">
        <v>12</v>
      </c>
      <c r="D4" s="45" t="s">
        <v>13</v>
      </c>
      <c r="E4" s="44" t="s">
        <v>14</v>
      </c>
      <c r="F4" s="44" t="s">
        <v>15</v>
      </c>
      <c r="G4" s="44" t="s">
        <v>16</v>
      </c>
    </row>
    <row r="5" spans="1:7" ht="15" customHeight="1">
      <c r="A5" s="64" t="s">
        <v>89</v>
      </c>
      <c r="B5" s="64"/>
      <c r="C5" s="64"/>
      <c r="D5" s="64"/>
      <c r="E5" s="64"/>
      <c r="F5" s="64"/>
      <c r="G5" s="64"/>
    </row>
    <row r="6" spans="1:7" ht="15.95" customHeight="1">
      <c r="A6" s="46" t="s">
        <v>90</v>
      </c>
      <c r="B6" s="47" t="s">
        <v>91</v>
      </c>
      <c r="C6" s="48">
        <v>2219.21</v>
      </c>
      <c r="D6" s="48">
        <v>711.33</v>
      </c>
      <c r="E6" s="49">
        <f>C6-D6</f>
        <v>1507.88</v>
      </c>
      <c r="F6" s="49"/>
      <c r="G6" s="50"/>
    </row>
    <row r="7" spans="1:7" ht="15.95" customHeight="1">
      <c r="A7" s="46" t="s">
        <v>92</v>
      </c>
      <c r="B7" s="51" t="s">
        <v>93</v>
      </c>
      <c r="C7" s="52">
        <v>1544.6545000000001</v>
      </c>
      <c r="D7" s="52">
        <v>22.730340000000002</v>
      </c>
      <c r="E7" s="49">
        <f>C7-D7</f>
        <v>1521.92416</v>
      </c>
      <c r="F7" s="49"/>
      <c r="G7" s="53"/>
    </row>
    <row r="8" spans="1:7" ht="29.25" customHeight="1">
      <c r="A8" s="46" t="s">
        <v>94</v>
      </c>
      <c r="B8" s="54" t="s">
        <v>95</v>
      </c>
      <c r="C8" s="52">
        <v>2457.5100000000002</v>
      </c>
      <c r="D8" s="52"/>
      <c r="E8" s="49">
        <f>C8-D8</f>
        <v>2457.5100000000002</v>
      </c>
      <c r="F8" s="52"/>
      <c r="G8" s="53"/>
    </row>
    <row r="9" spans="1:7" ht="15.95" customHeight="1">
      <c r="A9" s="46" t="s">
        <v>96</v>
      </c>
      <c r="B9" s="51" t="s">
        <v>97</v>
      </c>
      <c r="C9" s="52">
        <v>99.99</v>
      </c>
      <c r="D9" s="52">
        <v>99.99</v>
      </c>
      <c r="E9" s="49">
        <f>C9-D9</f>
        <v>0</v>
      </c>
      <c r="F9" s="49"/>
      <c r="G9" s="53"/>
    </row>
    <row r="10" spans="1:7" ht="15.95" customHeight="1">
      <c r="A10" s="46" t="s">
        <v>98</v>
      </c>
      <c r="B10" s="51" t="s">
        <v>99</v>
      </c>
      <c r="C10" s="52">
        <v>14.59</v>
      </c>
      <c r="D10" s="52"/>
      <c r="E10" s="49">
        <f t="shared" ref="E10:E47" si="0">C10-D10</f>
        <v>14.59</v>
      </c>
      <c r="F10" s="49"/>
      <c r="G10" s="53"/>
    </row>
    <row r="11" spans="1:7" ht="15.95" customHeight="1">
      <c r="A11" s="46" t="s">
        <v>100</v>
      </c>
      <c r="B11" s="51" t="s">
        <v>101</v>
      </c>
      <c r="C11" s="49">
        <v>1130</v>
      </c>
      <c r="D11" s="49"/>
      <c r="E11" s="49">
        <f t="shared" si="0"/>
        <v>1130</v>
      </c>
      <c r="F11" s="49"/>
      <c r="G11" s="53"/>
    </row>
    <row r="12" spans="1:7" ht="15.95" customHeight="1">
      <c r="A12" s="55" t="s">
        <v>102</v>
      </c>
      <c r="B12" s="51" t="s">
        <v>103</v>
      </c>
      <c r="C12" s="49">
        <v>1028.54</v>
      </c>
      <c r="D12" s="49">
        <v>35.42</v>
      </c>
      <c r="E12" s="49">
        <f t="shared" si="0"/>
        <v>993.12</v>
      </c>
      <c r="F12" s="49"/>
      <c r="G12" s="53"/>
    </row>
    <row r="13" spans="1:7" ht="15.95" customHeight="1">
      <c r="A13" s="46" t="s">
        <v>104</v>
      </c>
      <c r="B13" s="51" t="s">
        <v>105</v>
      </c>
      <c r="C13" s="52">
        <v>23.31</v>
      </c>
      <c r="D13" s="52"/>
      <c r="E13" s="49">
        <f t="shared" si="0"/>
        <v>23.31</v>
      </c>
      <c r="F13" s="52"/>
      <c r="G13" s="53"/>
    </row>
    <row r="14" spans="1:7" ht="15.95" customHeight="1">
      <c r="A14" s="55" t="s">
        <v>106</v>
      </c>
      <c r="B14" s="51" t="s">
        <v>107</v>
      </c>
      <c r="C14" s="49">
        <v>11994.1</v>
      </c>
      <c r="D14" s="56">
        <v>2096.4064100000001</v>
      </c>
      <c r="E14" s="56">
        <f t="shared" si="0"/>
        <v>9897.6935900000008</v>
      </c>
      <c r="F14" s="57"/>
      <c r="G14" s="53"/>
    </row>
    <row r="15" spans="1:7" ht="15.95" customHeight="1">
      <c r="A15" s="55" t="s">
        <v>108</v>
      </c>
      <c r="B15" s="51" t="s">
        <v>107</v>
      </c>
      <c r="C15" s="49">
        <v>1149</v>
      </c>
      <c r="D15" s="49">
        <v>282.47940999999997</v>
      </c>
      <c r="E15" s="49">
        <f t="shared" si="0"/>
        <v>866.52059000000008</v>
      </c>
      <c r="F15" s="49"/>
      <c r="G15" s="53"/>
    </row>
    <row r="16" spans="1:7" ht="15.95" customHeight="1">
      <c r="A16" s="55" t="s">
        <v>109</v>
      </c>
      <c r="B16" s="51" t="s">
        <v>110</v>
      </c>
      <c r="C16" s="49">
        <v>150</v>
      </c>
      <c r="D16" s="49">
        <v>11.07</v>
      </c>
      <c r="E16" s="49">
        <f t="shared" si="0"/>
        <v>138.93</v>
      </c>
      <c r="F16" s="49"/>
      <c r="G16" s="53"/>
    </row>
    <row r="17" spans="1:9" ht="15.95" customHeight="1">
      <c r="A17" s="46" t="s">
        <v>111</v>
      </c>
      <c r="B17" s="51" t="s">
        <v>112</v>
      </c>
      <c r="C17" s="52">
        <v>356.89384000000001</v>
      </c>
      <c r="D17" s="52">
        <v>61.274369999999998</v>
      </c>
      <c r="E17" s="49">
        <f t="shared" si="0"/>
        <v>295.61947000000004</v>
      </c>
      <c r="F17" s="52"/>
      <c r="G17" s="53"/>
    </row>
    <row r="18" spans="1:9" ht="15.95" customHeight="1">
      <c r="A18" s="46" t="s">
        <v>113</v>
      </c>
      <c r="B18" s="51" t="s">
        <v>112</v>
      </c>
      <c r="C18" s="52">
        <v>29.9</v>
      </c>
      <c r="D18" s="52"/>
      <c r="E18" s="49">
        <f t="shared" si="0"/>
        <v>29.9</v>
      </c>
      <c r="F18" s="52"/>
      <c r="G18" s="53"/>
    </row>
    <row r="19" spans="1:9" ht="15.95" customHeight="1">
      <c r="A19" s="46" t="s">
        <v>114</v>
      </c>
      <c r="B19" s="51" t="s">
        <v>115</v>
      </c>
      <c r="C19" s="52">
        <v>400</v>
      </c>
      <c r="D19" s="52">
        <v>125.03294</v>
      </c>
      <c r="E19" s="49">
        <f t="shared" si="0"/>
        <v>274.96706</v>
      </c>
      <c r="F19" s="52"/>
      <c r="G19" s="53"/>
    </row>
    <row r="20" spans="1:9" ht="15.95" customHeight="1">
      <c r="A20" s="46" t="s">
        <v>116</v>
      </c>
      <c r="B20" s="51" t="s">
        <v>117</v>
      </c>
      <c r="C20" s="52">
        <v>262.58</v>
      </c>
      <c r="D20" s="52">
        <v>262.58</v>
      </c>
      <c r="E20" s="49">
        <f t="shared" si="0"/>
        <v>0</v>
      </c>
      <c r="F20" s="52"/>
      <c r="G20" s="53"/>
    </row>
    <row r="21" spans="1:9" ht="15.95" customHeight="1">
      <c r="A21" s="46" t="s">
        <v>118</v>
      </c>
      <c r="B21" s="51" t="s">
        <v>119</v>
      </c>
      <c r="C21" s="49">
        <v>323.23</v>
      </c>
      <c r="D21" s="49">
        <v>42.89</v>
      </c>
      <c r="E21" s="49">
        <f t="shared" si="0"/>
        <v>280.34000000000003</v>
      </c>
      <c r="F21" s="49"/>
      <c r="G21" s="53"/>
    </row>
    <row r="22" spans="1:9" ht="15.95" customHeight="1">
      <c r="A22" s="46" t="s">
        <v>120</v>
      </c>
      <c r="B22" s="51" t="s">
        <v>121</v>
      </c>
      <c r="C22" s="52">
        <v>350</v>
      </c>
      <c r="D22" s="52"/>
      <c r="E22" s="49">
        <f t="shared" si="0"/>
        <v>350</v>
      </c>
      <c r="F22" s="52"/>
      <c r="G22" s="53"/>
      <c r="I22" s="53"/>
    </row>
    <row r="23" spans="1:9" ht="15.95" customHeight="1">
      <c r="A23" s="46" t="s">
        <v>122</v>
      </c>
      <c r="B23" s="51" t="s">
        <v>123</v>
      </c>
      <c r="C23" s="52">
        <v>144.12</v>
      </c>
      <c r="D23" s="52">
        <v>7.98</v>
      </c>
      <c r="E23" s="49">
        <f t="shared" si="0"/>
        <v>136.14000000000001</v>
      </c>
      <c r="F23" s="52"/>
      <c r="G23" s="53"/>
    </row>
    <row r="24" spans="1:9" ht="15.95" customHeight="1">
      <c r="A24" s="55" t="s">
        <v>124</v>
      </c>
      <c r="B24" s="51" t="s">
        <v>125</v>
      </c>
      <c r="C24" s="49">
        <v>358.81</v>
      </c>
      <c r="D24" s="49">
        <v>44.017229999999998</v>
      </c>
      <c r="E24" s="49">
        <f t="shared" si="0"/>
        <v>314.79277000000002</v>
      </c>
      <c r="F24" s="49"/>
      <c r="G24" s="53"/>
    </row>
    <row r="25" spans="1:9" ht="15.95" customHeight="1">
      <c r="A25" s="55" t="s">
        <v>126</v>
      </c>
      <c r="B25" s="51" t="s">
        <v>125</v>
      </c>
      <c r="C25" s="49">
        <v>24.617460000000001</v>
      </c>
      <c r="D25" s="49"/>
      <c r="E25" s="49">
        <f t="shared" si="0"/>
        <v>24.617460000000001</v>
      </c>
      <c r="F25" s="49"/>
      <c r="G25" s="53"/>
    </row>
    <row r="26" spans="1:9" ht="15.95" customHeight="1">
      <c r="A26" s="55" t="s">
        <v>127</v>
      </c>
      <c r="B26" s="51" t="s">
        <v>128</v>
      </c>
      <c r="C26" s="49">
        <v>138.9</v>
      </c>
      <c r="D26" s="49">
        <v>138.9</v>
      </c>
      <c r="E26" s="49">
        <f t="shared" si="0"/>
        <v>0</v>
      </c>
      <c r="F26" s="49"/>
      <c r="G26" s="53"/>
    </row>
    <row r="27" spans="1:9" ht="15.95" customHeight="1">
      <c r="A27" s="46" t="s">
        <v>129</v>
      </c>
      <c r="B27" s="51" t="s">
        <v>130</v>
      </c>
      <c r="C27" s="52">
        <v>210.631</v>
      </c>
      <c r="D27" s="52">
        <v>4.8936900000000003</v>
      </c>
      <c r="E27" s="49">
        <f t="shared" si="0"/>
        <v>205.73731000000001</v>
      </c>
      <c r="F27" s="52"/>
      <c r="G27" s="53"/>
    </row>
    <row r="28" spans="1:9" ht="15.95" customHeight="1">
      <c r="A28" s="55" t="s">
        <v>131</v>
      </c>
      <c r="B28" s="51" t="s">
        <v>132</v>
      </c>
      <c r="C28" s="49">
        <v>3800</v>
      </c>
      <c r="D28" s="49"/>
      <c r="E28" s="49">
        <f t="shared" si="0"/>
        <v>3800</v>
      </c>
      <c r="F28" s="49"/>
      <c r="G28" s="53"/>
    </row>
    <row r="29" spans="1:9" ht="15.95" customHeight="1">
      <c r="A29" s="46" t="s">
        <v>133</v>
      </c>
      <c r="B29" s="51" t="s">
        <v>134</v>
      </c>
      <c r="C29" s="52">
        <v>1983.72</v>
      </c>
      <c r="D29" s="52"/>
      <c r="E29" s="49">
        <f t="shared" si="0"/>
        <v>1983.72</v>
      </c>
      <c r="F29" s="52"/>
      <c r="G29" s="53"/>
    </row>
    <row r="30" spans="1:9" ht="15.95" customHeight="1">
      <c r="A30" s="55" t="s">
        <v>135</v>
      </c>
      <c r="B30" s="51" t="s">
        <v>136</v>
      </c>
      <c r="C30" s="49">
        <v>3463</v>
      </c>
      <c r="D30" s="49"/>
      <c r="E30" s="49">
        <f t="shared" si="0"/>
        <v>3463</v>
      </c>
      <c r="F30" s="49"/>
      <c r="G30" s="53"/>
    </row>
    <row r="31" spans="1:9" ht="15.95" customHeight="1">
      <c r="A31" s="46" t="s">
        <v>137</v>
      </c>
      <c r="B31" s="51" t="s">
        <v>138</v>
      </c>
      <c r="C31" s="52">
        <v>1535.2462499999999</v>
      </c>
      <c r="D31" s="52">
        <v>1298.47525</v>
      </c>
      <c r="E31" s="49">
        <f>C31-D31</f>
        <v>236.77099999999996</v>
      </c>
      <c r="F31" s="49"/>
      <c r="G31" s="53"/>
    </row>
    <row r="32" spans="1:9" ht="15.95" customHeight="1">
      <c r="A32" s="55" t="s">
        <v>139</v>
      </c>
      <c r="B32" s="51" t="s">
        <v>140</v>
      </c>
      <c r="C32" s="58">
        <v>13.63</v>
      </c>
      <c r="D32" s="49">
        <v>13.63</v>
      </c>
      <c r="E32" s="49">
        <f t="shared" si="0"/>
        <v>0</v>
      </c>
      <c r="F32" s="49"/>
      <c r="G32" s="53"/>
    </row>
    <row r="33" spans="1:7" ht="15.95" customHeight="1">
      <c r="A33" s="55" t="s">
        <v>141</v>
      </c>
      <c r="B33" s="51" t="s">
        <v>140</v>
      </c>
      <c r="C33" s="49">
        <v>3</v>
      </c>
      <c r="D33" s="49">
        <v>3</v>
      </c>
      <c r="E33" s="49">
        <f t="shared" si="0"/>
        <v>0</v>
      </c>
      <c r="F33" s="49"/>
      <c r="G33" s="53"/>
    </row>
    <row r="34" spans="1:7" ht="13.5" customHeight="1">
      <c r="A34" s="55"/>
      <c r="B34" s="59" t="s">
        <v>60</v>
      </c>
      <c r="C34" s="57">
        <f>SUM(C6:C33)</f>
        <v>35209.18305</v>
      </c>
      <c r="D34" s="57">
        <f>SUM(D6:D33)</f>
        <v>5262.0996399999995</v>
      </c>
      <c r="E34" s="57">
        <f>SUM(E6:E33)</f>
        <v>29947.083410000007</v>
      </c>
      <c r="F34" s="57"/>
      <c r="G34" s="53"/>
    </row>
    <row r="35" spans="1:7" ht="15.95" customHeight="1">
      <c r="A35" s="46" t="s">
        <v>142</v>
      </c>
      <c r="B35" s="47" t="s">
        <v>91</v>
      </c>
      <c r="C35" s="49">
        <v>18.471579999999999</v>
      </c>
      <c r="D35" s="49"/>
      <c r="E35" s="49">
        <f t="shared" si="0"/>
        <v>18.471579999999999</v>
      </c>
      <c r="F35" s="49"/>
      <c r="G35" s="53"/>
    </row>
    <row r="36" spans="1:7" ht="15.95" customHeight="1">
      <c r="A36" s="55" t="s">
        <v>143</v>
      </c>
      <c r="B36" s="60" t="s">
        <v>144</v>
      </c>
      <c r="C36" s="49">
        <v>1524.5941499999999</v>
      </c>
      <c r="D36" s="52">
        <v>63.125</v>
      </c>
      <c r="E36" s="49">
        <f t="shared" si="0"/>
        <v>1461.4691499999999</v>
      </c>
      <c r="F36" s="52"/>
      <c r="G36" s="53"/>
    </row>
    <row r="37" spans="1:7" ht="28.5" customHeight="1">
      <c r="A37" s="55" t="s">
        <v>145</v>
      </c>
      <c r="B37" s="51" t="s">
        <v>146</v>
      </c>
      <c r="C37" s="52">
        <v>1016.698</v>
      </c>
      <c r="D37" s="52"/>
      <c r="E37" s="49">
        <f t="shared" si="0"/>
        <v>1016.698</v>
      </c>
      <c r="F37" s="52"/>
      <c r="G37" s="53"/>
    </row>
    <row r="38" spans="1:7" ht="14.25" customHeight="1">
      <c r="A38" s="55" t="s">
        <v>147</v>
      </c>
      <c r="B38" s="51" t="s">
        <v>148</v>
      </c>
      <c r="C38" s="52">
        <v>200</v>
      </c>
      <c r="D38" s="52">
        <v>113.2</v>
      </c>
      <c r="E38" s="49">
        <f t="shared" si="0"/>
        <v>86.8</v>
      </c>
      <c r="F38" s="52"/>
      <c r="G38" s="53"/>
    </row>
    <row r="39" spans="1:7" ht="14.25" customHeight="1">
      <c r="A39" s="46" t="s">
        <v>149</v>
      </c>
      <c r="B39" s="51" t="s">
        <v>105</v>
      </c>
      <c r="C39" s="52">
        <v>34.93</v>
      </c>
      <c r="D39" s="52">
        <v>1.03</v>
      </c>
      <c r="E39" s="49">
        <f t="shared" si="0"/>
        <v>33.9</v>
      </c>
      <c r="F39" s="52"/>
      <c r="G39" s="53"/>
    </row>
    <row r="40" spans="1:7" ht="14.25" customHeight="1">
      <c r="A40" s="46" t="s">
        <v>150</v>
      </c>
      <c r="B40" s="51" t="s">
        <v>138</v>
      </c>
      <c r="C40" s="52"/>
      <c r="D40" s="52"/>
      <c r="E40" s="49">
        <f t="shared" si="0"/>
        <v>0</v>
      </c>
      <c r="F40" s="52"/>
      <c r="G40" s="53"/>
    </row>
    <row r="41" spans="1:7" ht="14.25" customHeight="1">
      <c r="A41" s="46" t="s">
        <v>151</v>
      </c>
      <c r="B41" s="51" t="s">
        <v>112</v>
      </c>
      <c r="C41" s="52">
        <v>100</v>
      </c>
      <c r="D41" s="52">
        <v>87.454999999999998</v>
      </c>
      <c r="E41" s="49">
        <f t="shared" si="0"/>
        <v>12.545000000000002</v>
      </c>
      <c r="F41" s="52"/>
      <c r="G41" s="53"/>
    </row>
    <row r="42" spans="1:7" ht="14.25" customHeight="1">
      <c r="A42" s="46" t="s">
        <v>152</v>
      </c>
      <c r="B42" s="51" t="s">
        <v>97</v>
      </c>
      <c r="C42" s="49">
        <v>30</v>
      </c>
      <c r="D42" s="49"/>
      <c r="E42" s="49">
        <f t="shared" si="0"/>
        <v>30</v>
      </c>
      <c r="F42" s="49"/>
      <c r="G42" s="53"/>
    </row>
    <row r="43" spans="1:7" ht="14.25" customHeight="1">
      <c r="A43" s="46" t="s">
        <v>153</v>
      </c>
      <c r="B43" s="51" t="s">
        <v>101</v>
      </c>
      <c r="C43" s="49">
        <v>240</v>
      </c>
      <c r="D43" s="49"/>
      <c r="E43" s="49">
        <f t="shared" si="0"/>
        <v>240</v>
      </c>
      <c r="F43" s="49"/>
      <c r="G43" s="53"/>
    </row>
    <row r="44" spans="1:7" ht="14.25" customHeight="1">
      <c r="A44" s="46" t="s">
        <v>154</v>
      </c>
      <c r="B44" s="51" t="s">
        <v>130</v>
      </c>
      <c r="C44" s="49"/>
      <c r="D44" s="49"/>
      <c r="E44" s="49">
        <f t="shared" si="0"/>
        <v>0</v>
      </c>
      <c r="F44" s="49"/>
      <c r="G44" s="53"/>
    </row>
    <row r="45" spans="1:7" ht="14.25" customHeight="1">
      <c r="A45" s="55" t="s">
        <v>155</v>
      </c>
      <c r="B45" s="51" t="s">
        <v>103</v>
      </c>
      <c r="C45" s="49">
        <v>64</v>
      </c>
      <c r="D45" s="49"/>
      <c r="E45" s="49">
        <f t="shared" si="0"/>
        <v>64</v>
      </c>
      <c r="F45" s="49"/>
      <c r="G45" s="53"/>
    </row>
    <row r="46" spans="1:7" ht="14.25" customHeight="1">
      <c r="A46" s="55" t="s">
        <v>156</v>
      </c>
      <c r="B46" s="51" t="s">
        <v>115</v>
      </c>
      <c r="C46" s="49"/>
      <c r="D46" s="49"/>
      <c r="E46" s="49">
        <f t="shared" si="0"/>
        <v>0</v>
      </c>
      <c r="F46" s="49"/>
      <c r="G46" s="53"/>
    </row>
    <row r="47" spans="1:7" ht="14.25" customHeight="1">
      <c r="A47" s="55" t="s">
        <v>157</v>
      </c>
      <c r="B47" s="51" t="s">
        <v>110</v>
      </c>
      <c r="C47" s="49">
        <v>10</v>
      </c>
      <c r="D47" s="49">
        <v>10</v>
      </c>
      <c r="E47" s="49">
        <f t="shared" si="0"/>
        <v>0</v>
      </c>
      <c r="F47" s="49"/>
      <c r="G47" s="53"/>
    </row>
    <row r="48" spans="1:7" ht="15" customHeight="1">
      <c r="A48" s="55"/>
      <c r="B48" s="61" t="s">
        <v>60</v>
      </c>
      <c r="C48" s="57">
        <f>SUM(C35:C47)</f>
        <v>3238.6937299999995</v>
      </c>
      <c r="D48" s="57">
        <f>SUM(D35:D47)</f>
        <v>274.81</v>
      </c>
      <c r="E48" s="57">
        <f>SUM(E35:E47)</f>
        <v>2963.88373</v>
      </c>
      <c r="F48" s="57"/>
      <c r="G48" s="53"/>
    </row>
    <row r="49" spans="1:7" ht="17.25" customHeight="1">
      <c r="A49" s="65" t="s">
        <v>158</v>
      </c>
      <c r="B49" s="65"/>
      <c r="C49" s="62">
        <f>SUM(C34,C48)</f>
        <v>38447.876779999999</v>
      </c>
      <c r="D49" s="62">
        <f>SUM(D34,D48)</f>
        <v>5536.9096399999999</v>
      </c>
      <c r="E49" s="62">
        <f>SUM(E34,E48)</f>
        <v>32910.967140000008</v>
      </c>
      <c r="F49" s="62"/>
      <c r="G49" s="57"/>
    </row>
    <row r="50" spans="1:7" ht="21.75" customHeight="1">
      <c r="A50" s="64" t="s">
        <v>159</v>
      </c>
      <c r="B50" s="64"/>
      <c r="C50" s="64"/>
      <c r="D50" s="64"/>
      <c r="E50" s="64"/>
      <c r="F50" s="64"/>
      <c r="G50" s="64"/>
    </row>
    <row r="51" spans="1:7" ht="21.75" customHeight="1">
      <c r="A51" s="46" t="s">
        <v>111</v>
      </c>
      <c r="B51" s="51" t="s">
        <v>112</v>
      </c>
      <c r="C51" s="52">
        <v>508.23507000000001</v>
      </c>
      <c r="D51" s="52">
        <v>57.231699999999996</v>
      </c>
      <c r="E51" s="49">
        <f>C51-D51</f>
        <v>451.00337000000002</v>
      </c>
      <c r="F51" s="49"/>
      <c r="G51" s="53"/>
    </row>
    <row r="52" spans="1:7" ht="21.75" customHeight="1">
      <c r="A52" s="55" t="s">
        <v>135</v>
      </c>
      <c r="B52" s="51" t="s">
        <v>136</v>
      </c>
      <c r="C52" s="49">
        <v>234.13</v>
      </c>
      <c r="D52" s="52"/>
      <c r="E52" s="49">
        <f>C52-D52</f>
        <v>234.13</v>
      </c>
      <c r="F52" s="49"/>
    </row>
    <row r="53" spans="1:7" ht="21.75" customHeight="1">
      <c r="A53" s="64" t="s">
        <v>160</v>
      </c>
      <c r="B53" s="64"/>
      <c r="C53" s="64"/>
      <c r="D53" s="64"/>
      <c r="E53" s="64"/>
      <c r="F53" s="64"/>
      <c r="G53" s="64"/>
    </row>
    <row r="54" spans="1:7" ht="21.75" customHeight="1">
      <c r="A54" s="46" t="s">
        <v>161</v>
      </c>
      <c r="B54" s="51" t="s">
        <v>162</v>
      </c>
      <c r="C54" s="49">
        <v>512.42999999999995</v>
      </c>
      <c r="D54" s="49">
        <v>170.72</v>
      </c>
      <c r="E54" s="49">
        <f>C54-D54</f>
        <v>341.70999999999992</v>
      </c>
      <c r="F54" s="49"/>
    </row>
    <row r="55" spans="1:7" ht="21.75" customHeight="1">
      <c r="A55" s="46" t="s">
        <v>90</v>
      </c>
      <c r="B55" s="39" t="s">
        <v>163</v>
      </c>
      <c r="C55" s="49">
        <v>894.75</v>
      </c>
      <c r="D55" s="49"/>
      <c r="E55" s="49">
        <f>C55-D55</f>
        <v>894.75</v>
      </c>
      <c r="F55" s="49"/>
    </row>
    <row r="56" spans="1:7" ht="21.75" customHeight="1">
      <c r="A56" s="46" t="s">
        <v>164</v>
      </c>
      <c r="B56" s="39" t="s">
        <v>162</v>
      </c>
      <c r="C56" s="49">
        <v>409.8</v>
      </c>
      <c r="D56" s="49">
        <v>49.56</v>
      </c>
      <c r="E56" s="49">
        <f>C56-D56</f>
        <v>360.24</v>
      </c>
      <c r="F56" s="49"/>
    </row>
    <row r="57" spans="1:7" ht="21.75" customHeight="1">
      <c r="A57" s="46" t="s">
        <v>165</v>
      </c>
      <c r="B57" s="39" t="s">
        <v>166</v>
      </c>
      <c r="C57" s="49">
        <v>60</v>
      </c>
      <c r="D57" s="49"/>
      <c r="E57" s="49">
        <f>C57-D57</f>
        <v>60</v>
      </c>
      <c r="F57" s="49"/>
    </row>
    <row r="58" spans="1:7" ht="21.75" customHeight="1">
      <c r="A58" s="46" t="s">
        <v>167</v>
      </c>
      <c r="B58" s="39" t="s">
        <v>166</v>
      </c>
      <c r="C58" s="49">
        <v>112.08</v>
      </c>
      <c r="D58" s="49"/>
      <c r="E58" s="49">
        <f>C58-D58</f>
        <v>112.08</v>
      </c>
      <c r="F58" s="49"/>
    </row>
    <row r="59" spans="1:7">
      <c r="C59" s="49"/>
      <c r="D59" s="49"/>
      <c r="E59" s="49"/>
      <c r="F59" s="49"/>
    </row>
    <row r="60" spans="1:7">
      <c r="C60" s="49"/>
      <c r="D60" s="49"/>
      <c r="E60" s="49"/>
      <c r="F60" s="49"/>
    </row>
    <row r="61" spans="1:7">
      <c r="C61" s="49"/>
      <c r="D61" s="49"/>
      <c r="E61" s="49"/>
      <c r="F61" s="49"/>
    </row>
    <row r="62" spans="1:7">
      <c r="C62" s="49"/>
      <c r="D62" s="49"/>
      <c r="E62" s="49"/>
      <c r="F62" s="49"/>
    </row>
    <row r="63" spans="1:7">
      <c r="C63" s="49"/>
      <c r="D63" s="49"/>
      <c r="E63" s="49"/>
      <c r="F63" s="49"/>
    </row>
    <row r="64" spans="1:7">
      <c r="C64" s="49"/>
      <c r="D64" s="49"/>
      <c r="E64" s="49"/>
      <c r="F64" s="49"/>
    </row>
    <row r="65" spans="3:6">
      <c r="C65" s="49"/>
      <c r="D65" s="49"/>
      <c r="E65" s="49"/>
      <c r="F65" s="49"/>
    </row>
    <row r="66" spans="3:6">
      <c r="C66" s="49"/>
      <c r="D66" s="49"/>
      <c r="E66" s="49"/>
      <c r="F66" s="49"/>
    </row>
    <row r="67" spans="3:6">
      <c r="C67" s="49"/>
      <c r="D67" s="49"/>
      <c r="E67" s="49"/>
      <c r="F67" s="49"/>
    </row>
    <row r="68" spans="3:6">
      <c r="C68" s="49"/>
      <c r="D68" s="49"/>
      <c r="E68" s="49"/>
      <c r="F68" s="49"/>
    </row>
    <row r="69" spans="3:6">
      <c r="C69" s="49"/>
      <c r="D69" s="49"/>
      <c r="E69" s="49"/>
      <c r="F69" s="49"/>
    </row>
    <row r="70" spans="3:6">
      <c r="C70" s="49"/>
      <c r="D70" s="49"/>
      <c r="E70" s="49"/>
      <c r="F70" s="49"/>
    </row>
    <row r="71" spans="3:6">
      <c r="C71" s="49"/>
      <c r="D71" s="49"/>
      <c r="E71" s="49"/>
      <c r="F71" s="49"/>
    </row>
    <row r="72" spans="3:6">
      <c r="C72" s="49"/>
      <c r="D72" s="49"/>
      <c r="E72" s="49"/>
      <c r="F72" s="49"/>
    </row>
  </sheetData>
  <mergeCells count="5">
    <mergeCell ref="A1:G1"/>
    <mergeCell ref="A5:G5"/>
    <mergeCell ref="A49:B49"/>
    <mergeCell ref="A50:G50"/>
    <mergeCell ref="A53:G53"/>
  </mergeCells>
  <printOptions horizontalCentered="1" gridLines="1"/>
  <pageMargins left="0" right="0" top="0.3" bottom="0.38" header="0.17" footer="0.18"/>
  <pageSetup paperSize="9" orientation="portrait" r:id="rId1"/>
  <headerFooter alignWithMargins="0">
    <oddFooter>&amp;L&amp;"Arial,Italic"&amp;8&amp;Z&amp;F&amp;R&amp;"Arial,Italic"&amp;8Pg._&amp;P/&amp;N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1"/>
  <sheetViews>
    <sheetView tabSelected="1" view="pageBreakPreview" zoomScale="130" zoomScaleSheetLayoutView="130" workbookViewId="0">
      <pane ySplit="4" topLeftCell="A5" activePane="bottomLeft" state="frozen"/>
      <selection activeCell="G38" sqref="G38"/>
      <selection pane="bottomLeft" activeCell="J9" sqref="J9"/>
    </sheetView>
  </sheetViews>
  <sheetFormatPr defaultRowHeight="15"/>
  <cols>
    <col min="1" max="1" width="4.140625" style="1" customWidth="1"/>
    <col min="2" max="2" width="23.85546875" style="1" customWidth="1"/>
    <col min="3" max="3" width="13.28515625" style="35" customWidth="1"/>
    <col min="4" max="4" width="11.28515625" style="1" customWidth="1"/>
    <col min="5" max="5" width="13.28515625" style="35" customWidth="1"/>
    <col min="6" max="6" width="13.7109375" style="35" customWidth="1"/>
    <col min="7" max="7" width="11.42578125" style="35" customWidth="1"/>
    <col min="8" max="8" width="13.5703125" style="35" customWidth="1"/>
    <col min="9" max="9" width="9.140625" style="1"/>
    <col min="10" max="10" width="13.7109375" style="1" bestFit="1" customWidth="1"/>
    <col min="11" max="16384" width="9.140625" style="1"/>
  </cols>
  <sheetData>
    <row r="1" spans="1:8" ht="33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12.75" customHeight="1">
      <c r="A2" s="2"/>
      <c r="B2" s="2"/>
      <c r="C2" s="3"/>
      <c r="D2" s="2"/>
      <c r="E2" s="3"/>
      <c r="F2" s="3"/>
      <c r="G2" s="70" t="s">
        <v>1</v>
      </c>
      <c r="H2" s="70"/>
    </row>
    <row r="3" spans="1:8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</row>
    <row r="5" spans="1:8" ht="15.75" customHeight="1">
      <c r="A5" s="71" t="s">
        <v>18</v>
      </c>
      <c r="B5" s="71"/>
      <c r="C5" s="71"/>
      <c r="D5" s="6"/>
      <c r="E5" s="7"/>
      <c r="F5" s="7"/>
      <c r="G5" s="7"/>
      <c r="H5" s="7"/>
    </row>
    <row r="6" spans="1:8" ht="30">
      <c r="A6" s="8" t="s">
        <v>19</v>
      </c>
      <c r="B6" s="6" t="s">
        <v>20</v>
      </c>
      <c r="C6" s="9">
        <v>248400000</v>
      </c>
      <c r="D6" s="6"/>
      <c r="E6" s="10">
        <f>SUM(C6:D6)</f>
        <v>248400000</v>
      </c>
      <c r="F6" s="10">
        <v>248400000</v>
      </c>
      <c r="G6" s="10">
        <v>2951932</v>
      </c>
      <c r="H6" s="10">
        <f>F6-G6</f>
        <v>245448068</v>
      </c>
    </row>
    <row r="7" spans="1:8" ht="14.25" customHeight="1">
      <c r="A7" s="8" t="s">
        <v>21</v>
      </c>
      <c r="B7" s="11" t="s">
        <v>22</v>
      </c>
      <c r="C7" s="9">
        <v>55200000</v>
      </c>
      <c r="D7" s="6"/>
      <c r="E7" s="10">
        <f t="shared" ref="E7:E34" si="0">SUM(C7:D7)</f>
        <v>55200000</v>
      </c>
      <c r="F7" s="10">
        <v>55200000</v>
      </c>
      <c r="G7" s="10">
        <v>59210</v>
      </c>
      <c r="H7" s="10">
        <f>F7-G7</f>
        <v>55140790</v>
      </c>
    </row>
    <row r="8" spans="1:8" ht="14.25" customHeight="1">
      <c r="A8" s="8" t="s">
        <v>23</v>
      </c>
      <c r="B8" s="12" t="s">
        <v>24</v>
      </c>
      <c r="C8" s="9">
        <v>13800000</v>
      </c>
      <c r="D8" s="6"/>
      <c r="E8" s="10">
        <f t="shared" si="0"/>
        <v>13800000</v>
      </c>
      <c r="F8" s="10">
        <v>13800000</v>
      </c>
      <c r="G8" s="10">
        <f>E8-F8</f>
        <v>0</v>
      </c>
      <c r="H8" s="10">
        <f>F8-G8</f>
        <v>13800000</v>
      </c>
    </row>
    <row r="9" spans="1:8" s="16" customFormat="1" ht="18" customHeight="1">
      <c r="A9" s="13"/>
      <c r="B9" s="14" t="s">
        <v>25</v>
      </c>
      <c r="C9" s="15">
        <f t="shared" ref="C9:H9" si="1">SUM(C6:C8)</f>
        <v>317400000</v>
      </c>
      <c r="D9" s="15">
        <f t="shared" si="1"/>
        <v>0</v>
      </c>
      <c r="E9" s="15">
        <f t="shared" si="1"/>
        <v>317400000</v>
      </c>
      <c r="F9" s="15">
        <f t="shared" si="1"/>
        <v>317400000</v>
      </c>
      <c r="G9" s="15">
        <f t="shared" si="1"/>
        <v>3011142</v>
      </c>
      <c r="H9" s="15">
        <f t="shared" si="1"/>
        <v>314388858</v>
      </c>
    </row>
    <row r="10" spans="1:8" ht="27">
      <c r="A10" s="8" t="s">
        <v>26</v>
      </c>
      <c r="B10" s="17" t="s">
        <v>27</v>
      </c>
      <c r="C10" s="9">
        <v>514958000</v>
      </c>
      <c r="D10" s="10">
        <v>9218000</v>
      </c>
      <c r="E10" s="10">
        <f t="shared" si="0"/>
        <v>524176000</v>
      </c>
      <c r="F10" s="10">
        <v>524176000</v>
      </c>
      <c r="G10" s="10">
        <v>4111804</v>
      </c>
      <c r="H10" s="10">
        <f>F10-G10</f>
        <v>520064196</v>
      </c>
    </row>
    <row r="11" spans="1:8" ht="24" customHeight="1">
      <c r="A11" s="67">
        <v>7</v>
      </c>
      <c r="B11" s="18" t="s">
        <v>28</v>
      </c>
      <c r="C11" s="9"/>
      <c r="D11" s="6"/>
      <c r="E11" s="10"/>
      <c r="F11" s="7"/>
      <c r="G11" s="10"/>
      <c r="H11" s="10"/>
    </row>
    <row r="12" spans="1:8" ht="14.25" customHeight="1">
      <c r="A12" s="67"/>
      <c r="B12" s="6" t="s">
        <v>29</v>
      </c>
      <c r="C12" s="9">
        <v>8000000</v>
      </c>
      <c r="D12" s="6"/>
      <c r="E12" s="10">
        <f t="shared" si="0"/>
        <v>8000000</v>
      </c>
      <c r="F12" s="10">
        <v>8000000</v>
      </c>
      <c r="G12" s="19">
        <f>E12-F12</f>
        <v>0</v>
      </c>
      <c r="H12" s="10">
        <f t="shared" ref="H12:H19" si="2">F12-G12</f>
        <v>8000000</v>
      </c>
    </row>
    <row r="13" spans="1:8" ht="14.25" customHeight="1">
      <c r="A13" s="67"/>
      <c r="B13" s="6" t="s">
        <v>30</v>
      </c>
      <c r="C13" s="9">
        <v>5000000</v>
      </c>
      <c r="D13" s="6"/>
      <c r="E13" s="10">
        <f t="shared" si="0"/>
        <v>5000000</v>
      </c>
      <c r="F13" s="10">
        <v>5000000</v>
      </c>
      <c r="G13" s="10">
        <f>E13-F13</f>
        <v>0</v>
      </c>
      <c r="H13" s="10">
        <f t="shared" si="2"/>
        <v>5000000</v>
      </c>
    </row>
    <row r="14" spans="1:8" ht="30">
      <c r="A14" s="8">
        <v>8</v>
      </c>
      <c r="B14" s="6" t="s">
        <v>31</v>
      </c>
      <c r="C14" s="9">
        <v>2000000</v>
      </c>
      <c r="D14" s="6"/>
      <c r="E14" s="10">
        <f>SUM(C14:D14)</f>
        <v>2000000</v>
      </c>
      <c r="F14" s="10">
        <v>2000000</v>
      </c>
      <c r="G14" s="10">
        <f>E14-F14</f>
        <v>0</v>
      </c>
      <c r="H14" s="10">
        <f t="shared" si="2"/>
        <v>2000000</v>
      </c>
    </row>
    <row r="15" spans="1:8" ht="27">
      <c r="A15" s="8">
        <v>9</v>
      </c>
      <c r="B15" s="11" t="s">
        <v>32</v>
      </c>
      <c r="C15" s="9">
        <v>7000000</v>
      </c>
      <c r="D15" s="6"/>
      <c r="E15" s="10">
        <f t="shared" si="0"/>
        <v>7000000</v>
      </c>
      <c r="F15" s="10">
        <v>7000000</v>
      </c>
      <c r="G15" s="10">
        <v>18920</v>
      </c>
      <c r="H15" s="10">
        <f t="shared" si="2"/>
        <v>6981080</v>
      </c>
    </row>
    <row r="16" spans="1:8" ht="45">
      <c r="A16" s="8">
        <v>10</v>
      </c>
      <c r="B16" s="6" t="s">
        <v>33</v>
      </c>
      <c r="C16" s="9">
        <v>31740000</v>
      </c>
      <c r="D16" s="6"/>
      <c r="E16" s="10">
        <f t="shared" si="0"/>
        <v>31740000</v>
      </c>
      <c r="F16" s="10">
        <v>31740000</v>
      </c>
      <c r="G16" s="10">
        <f>E16-F16</f>
        <v>0</v>
      </c>
      <c r="H16" s="10">
        <f t="shared" si="2"/>
        <v>31740000</v>
      </c>
    </row>
    <row r="17" spans="1:10" ht="40.5">
      <c r="A17" s="8">
        <v>11</v>
      </c>
      <c r="B17" s="20" t="s">
        <v>34</v>
      </c>
      <c r="C17" s="9">
        <v>10000000</v>
      </c>
      <c r="D17" s="10">
        <v>-5656000</v>
      </c>
      <c r="E17" s="10">
        <f t="shared" si="0"/>
        <v>4344000</v>
      </c>
      <c r="F17" s="7">
        <v>4344000</v>
      </c>
      <c r="G17" s="10">
        <f>E17-F17</f>
        <v>0</v>
      </c>
      <c r="H17" s="10">
        <f t="shared" si="2"/>
        <v>4344000</v>
      </c>
      <c r="J17" s="21"/>
    </row>
    <row r="18" spans="1:10" ht="40.5">
      <c r="A18" s="8">
        <v>12</v>
      </c>
      <c r="B18" s="20" t="s">
        <v>35</v>
      </c>
      <c r="C18" s="9">
        <v>200000000</v>
      </c>
      <c r="D18" s="6"/>
      <c r="E18" s="10">
        <f t="shared" si="0"/>
        <v>200000000</v>
      </c>
      <c r="F18" s="10">
        <v>200000000</v>
      </c>
      <c r="G18" s="10">
        <v>136446</v>
      </c>
      <c r="H18" s="10">
        <f t="shared" si="2"/>
        <v>199863554</v>
      </c>
    </row>
    <row r="19" spans="1:10" ht="54">
      <c r="A19" s="8">
        <v>13</v>
      </c>
      <c r="B19" s="20" t="s">
        <v>36</v>
      </c>
      <c r="C19" s="9">
        <v>2889000</v>
      </c>
      <c r="D19" s="6"/>
      <c r="E19" s="10">
        <f>SUM(C19:D19)</f>
        <v>2889000</v>
      </c>
      <c r="F19" s="10">
        <v>2889000</v>
      </c>
      <c r="G19" s="10">
        <f>E19-F19</f>
        <v>0</v>
      </c>
      <c r="H19" s="10">
        <f t="shared" si="2"/>
        <v>2889000</v>
      </c>
    </row>
    <row r="20" spans="1:10" s="16" customFormat="1" ht="15" customHeight="1">
      <c r="A20" s="13"/>
      <c r="B20" s="14" t="s">
        <v>37</v>
      </c>
      <c r="C20" s="22">
        <f t="shared" ref="C20:H20" si="3">SUM(C10:C19)</f>
        <v>781587000</v>
      </c>
      <c r="D20" s="22">
        <f t="shared" si="3"/>
        <v>3562000</v>
      </c>
      <c r="E20" s="22">
        <f t="shared" si="3"/>
        <v>785149000</v>
      </c>
      <c r="F20" s="22">
        <f t="shared" si="3"/>
        <v>785149000</v>
      </c>
      <c r="G20" s="22">
        <f t="shared" si="3"/>
        <v>4267170</v>
      </c>
      <c r="H20" s="22">
        <f t="shared" si="3"/>
        <v>780881830</v>
      </c>
    </row>
    <row r="21" spans="1:10" ht="15.75" customHeight="1">
      <c r="A21" s="8">
        <v>14</v>
      </c>
      <c r="B21" s="6" t="s">
        <v>38</v>
      </c>
      <c r="C21" s="9">
        <v>75000000</v>
      </c>
      <c r="D21" s="6"/>
      <c r="E21" s="10">
        <f t="shared" si="0"/>
        <v>75000000</v>
      </c>
      <c r="F21" s="10">
        <v>75000000</v>
      </c>
      <c r="G21" s="10">
        <v>24592</v>
      </c>
      <c r="H21" s="10">
        <f t="shared" ref="H21:H34" si="4">F21-G21</f>
        <v>74975408</v>
      </c>
    </row>
    <row r="22" spans="1:10" ht="15.75" customHeight="1">
      <c r="A22" s="8">
        <v>15</v>
      </c>
      <c r="B22" s="6" t="s">
        <v>39</v>
      </c>
      <c r="C22" s="9">
        <v>14000000</v>
      </c>
      <c r="D22" s="6"/>
      <c r="E22" s="10">
        <f t="shared" si="0"/>
        <v>14000000</v>
      </c>
      <c r="F22" s="10">
        <v>14000000</v>
      </c>
      <c r="G22" s="10">
        <f>E22-F22</f>
        <v>0</v>
      </c>
      <c r="H22" s="10">
        <f t="shared" si="4"/>
        <v>14000000</v>
      </c>
    </row>
    <row r="23" spans="1:10" ht="45">
      <c r="A23" s="8">
        <v>16</v>
      </c>
      <c r="B23" s="6" t="s">
        <v>40</v>
      </c>
      <c r="C23" s="9">
        <v>46000000</v>
      </c>
      <c r="D23" s="6"/>
      <c r="E23" s="10">
        <f t="shared" si="0"/>
        <v>46000000</v>
      </c>
      <c r="F23" s="10">
        <v>46000000</v>
      </c>
      <c r="G23" s="10">
        <f>E23-F23</f>
        <v>0</v>
      </c>
      <c r="H23" s="10">
        <f t="shared" si="4"/>
        <v>46000000</v>
      </c>
    </row>
    <row r="24" spans="1:10" ht="40.5">
      <c r="A24" s="8">
        <v>17</v>
      </c>
      <c r="B24" s="17" t="s">
        <v>41</v>
      </c>
      <c r="C24" s="9">
        <v>100000000</v>
      </c>
      <c r="D24" s="6"/>
      <c r="E24" s="10">
        <f t="shared" si="0"/>
        <v>100000000</v>
      </c>
      <c r="F24" s="10">
        <v>100000000</v>
      </c>
      <c r="G24" s="10">
        <v>9575</v>
      </c>
      <c r="H24" s="10">
        <f t="shared" si="4"/>
        <v>99990425</v>
      </c>
    </row>
    <row r="25" spans="1:10" ht="27">
      <c r="A25" s="8">
        <v>18</v>
      </c>
      <c r="B25" s="17" t="s">
        <v>42</v>
      </c>
      <c r="C25" s="9">
        <v>145500000</v>
      </c>
      <c r="D25" s="6"/>
      <c r="E25" s="10">
        <f t="shared" si="0"/>
        <v>145500000</v>
      </c>
      <c r="F25" s="10">
        <v>145500000</v>
      </c>
      <c r="G25" s="10">
        <v>1623570</v>
      </c>
      <c r="H25" s="10">
        <f t="shared" si="4"/>
        <v>143876430</v>
      </c>
    </row>
    <row r="26" spans="1:10" ht="24" customHeight="1">
      <c r="A26" s="8">
        <v>19</v>
      </c>
      <c r="B26" s="17" t="s">
        <v>43</v>
      </c>
      <c r="C26" s="9">
        <v>4500000</v>
      </c>
      <c r="D26" s="6"/>
      <c r="E26" s="10">
        <f t="shared" si="0"/>
        <v>4500000</v>
      </c>
      <c r="F26" s="10">
        <v>4500000</v>
      </c>
      <c r="G26" s="23">
        <f>E26-F26</f>
        <v>0</v>
      </c>
      <c r="H26" s="10">
        <f t="shared" si="4"/>
        <v>4500000</v>
      </c>
    </row>
    <row r="27" spans="1:10" ht="22.5" customHeight="1">
      <c r="A27" s="8">
        <v>20</v>
      </c>
      <c r="B27" s="11" t="s">
        <v>44</v>
      </c>
      <c r="C27" s="9">
        <v>2700000</v>
      </c>
      <c r="D27" s="6"/>
      <c r="E27" s="10">
        <f t="shared" si="0"/>
        <v>2700000</v>
      </c>
      <c r="F27" s="10">
        <v>2700000</v>
      </c>
      <c r="G27" s="23">
        <f>E27-F27</f>
        <v>0</v>
      </c>
      <c r="H27" s="10">
        <f t="shared" si="4"/>
        <v>2700000</v>
      </c>
    </row>
    <row r="28" spans="1:10" ht="27.75" customHeight="1">
      <c r="A28" s="8">
        <v>21</v>
      </c>
      <c r="B28" s="24" t="s">
        <v>45</v>
      </c>
      <c r="C28" s="9">
        <v>39675000</v>
      </c>
      <c r="D28" s="6"/>
      <c r="E28" s="10">
        <f t="shared" si="0"/>
        <v>39675000</v>
      </c>
      <c r="F28" s="10">
        <v>39675000</v>
      </c>
      <c r="G28" s="10">
        <v>234505</v>
      </c>
      <c r="H28" s="10">
        <f t="shared" si="4"/>
        <v>39440495</v>
      </c>
    </row>
    <row r="29" spans="1:10" ht="40.5">
      <c r="A29" s="8">
        <v>22</v>
      </c>
      <c r="B29" s="20" t="s">
        <v>46</v>
      </c>
      <c r="C29" s="9">
        <v>86250000</v>
      </c>
      <c r="D29" s="6"/>
      <c r="E29" s="10">
        <f t="shared" si="0"/>
        <v>86250000</v>
      </c>
      <c r="F29" s="10">
        <v>86250000</v>
      </c>
      <c r="G29" s="10">
        <v>1042584</v>
      </c>
      <c r="H29" s="10">
        <f t="shared" si="4"/>
        <v>85207416</v>
      </c>
    </row>
    <row r="30" spans="1:10" ht="27" customHeight="1">
      <c r="A30" s="8">
        <v>23</v>
      </c>
      <c r="B30" s="6" t="s">
        <v>47</v>
      </c>
      <c r="C30" s="9">
        <v>290950000</v>
      </c>
      <c r="D30" s="6"/>
      <c r="E30" s="10">
        <f t="shared" si="0"/>
        <v>290950000</v>
      </c>
      <c r="F30" s="10">
        <v>290950000</v>
      </c>
      <c r="G30" s="10">
        <v>2587301</v>
      </c>
      <c r="H30" s="10">
        <f t="shared" si="4"/>
        <v>288362699</v>
      </c>
    </row>
    <row r="31" spans="1:10" ht="51.75" customHeight="1">
      <c r="A31" s="8">
        <v>24</v>
      </c>
      <c r="B31" s="20" t="s">
        <v>48</v>
      </c>
      <c r="C31" s="9">
        <v>40000000</v>
      </c>
      <c r="D31" s="6"/>
      <c r="E31" s="10">
        <f t="shared" si="0"/>
        <v>40000000</v>
      </c>
      <c r="F31" s="10">
        <v>40000000</v>
      </c>
      <c r="G31" s="10">
        <v>120041</v>
      </c>
      <c r="H31" s="10">
        <f t="shared" si="4"/>
        <v>39879959</v>
      </c>
    </row>
    <row r="32" spans="1:10" ht="25.5" customHeight="1">
      <c r="A32" s="8">
        <v>25</v>
      </c>
      <c r="B32" s="20" t="s">
        <v>49</v>
      </c>
      <c r="C32" s="9">
        <v>10000000</v>
      </c>
      <c r="D32" s="6"/>
      <c r="E32" s="10">
        <f t="shared" si="0"/>
        <v>10000000</v>
      </c>
      <c r="F32" s="10">
        <v>10000000</v>
      </c>
      <c r="G32" s="10">
        <v>382655</v>
      </c>
      <c r="H32" s="10">
        <f t="shared" si="4"/>
        <v>9617345</v>
      </c>
    </row>
    <row r="33" spans="1:8" ht="15" customHeight="1">
      <c r="A33" s="8">
        <v>26</v>
      </c>
      <c r="B33" s="20" t="s">
        <v>50</v>
      </c>
      <c r="C33" s="9">
        <v>575000000</v>
      </c>
      <c r="D33" s="6"/>
      <c r="E33" s="10">
        <f t="shared" si="0"/>
        <v>575000000</v>
      </c>
      <c r="F33" s="10">
        <v>575000000</v>
      </c>
      <c r="G33" s="10">
        <v>3860082</v>
      </c>
      <c r="H33" s="10">
        <f t="shared" si="4"/>
        <v>571139918</v>
      </c>
    </row>
    <row r="34" spans="1:8" ht="14.25" customHeight="1">
      <c r="A34" s="8">
        <v>27</v>
      </c>
      <c r="B34" s="24" t="s">
        <v>51</v>
      </c>
      <c r="C34" s="9">
        <v>11700000</v>
      </c>
      <c r="D34" s="10">
        <v>-3562000</v>
      </c>
      <c r="E34" s="10">
        <f t="shared" si="0"/>
        <v>8138000</v>
      </c>
      <c r="F34" s="10">
        <v>8137400</v>
      </c>
      <c r="G34" s="10">
        <v>170892</v>
      </c>
      <c r="H34" s="10">
        <f t="shared" si="4"/>
        <v>7966508</v>
      </c>
    </row>
    <row r="35" spans="1:8" s="28" customFormat="1" ht="16.5" customHeight="1">
      <c r="A35" s="25"/>
      <c r="B35" s="26" t="s">
        <v>52</v>
      </c>
      <c r="C35" s="27">
        <f t="shared" ref="C35:H35" si="5">SUM(C9,C20,C21:C34)</f>
        <v>2540262000</v>
      </c>
      <c r="D35" s="27">
        <f t="shared" si="5"/>
        <v>0</v>
      </c>
      <c r="E35" s="27">
        <f t="shared" si="5"/>
        <v>2540262000</v>
      </c>
      <c r="F35" s="27">
        <f t="shared" si="5"/>
        <v>2540261400</v>
      </c>
      <c r="G35" s="27">
        <f t="shared" si="5"/>
        <v>17334109</v>
      </c>
      <c r="H35" s="27">
        <f t="shared" si="5"/>
        <v>2522927291</v>
      </c>
    </row>
    <row r="36" spans="1:8" ht="38.25" customHeight="1">
      <c r="A36" s="69" t="s">
        <v>0</v>
      </c>
      <c r="B36" s="69"/>
      <c r="C36" s="69"/>
      <c r="D36" s="69"/>
      <c r="E36" s="69"/>
      <c r="F36" s="69"/>
      <c r="G36" s="69"/>
      <c r="H36" s="69"/>
    </row>
    <row r="37" spans="1:8" ht="12.75" customHeight="1">
      <c r="A37" s="2"/>
      <c r="B37" s="2"/>
      <c r="C37" s="3"/>
      <c r="D37" s="2"/>
      <c r="E37" s="3"/>
      <c r="F37" s="3"/>
      <c r="G37" s="70" t="s">
        <v>1</v>
      </c>
      <c r="H37" s="70"/>
    </row>
    <row r="38" spans="1:8" ht="29.25" customHeight="1">
      <c r="A38" s="4" t="s">
        <v>2</v>
      </c>
      <c r="B38" s="4" t="s">
        <v>3</v>
      </c>
      <c r="C38" s="4" t="s">
        <v>4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</row>
    <row r="39" spans="1:8">
      <c r="A39" s="5" t="s">
        <v>10</v>
      </c>
      <c r="B39" s="5" t="s">
        <v>11</v>
      </c>
      <c r="C39" s="5" t="s">
        <v>12</v>
      </c>
      <c r="D39" s="5" t="s">
        <v>13</v>
      </c>
      <c r="E39" s="5" t="s">
        <v>14</v>
      </c>
      <c r="F39" s="5" t="s">
        <v>15</v>
      </c>
      <c r="G39" s="5" t="s">
        <v>16</v>
      </c>
      <c r="H39" s="5" t="s">
        <v>17</v>
      </c>
    </row>
    <row r="40" spans="1:8" ht="18" customHeight="1">
      <c r="A40" s="66" t="s">
        <v>53</v>
      </c>
      <c r="B40" s="66"/>
      <c r="C40" s="66"/>
      <c r="D40" s="29"/>
      <c r="E40" s="30"/>
      <c r="F40" s="30"/>
      <c r="G40" s="30"/>
      <c r="H40" s="10"/>
    </row>
    <row r="41" spans="1:8" ht="15" customHeight="1">
      <c r="A41" s="67" t="s">
        <v>19</v>
      </c>
      <c r="B41" s="24" t="s">
        <v>54</v>
      </c>
      <c r="C41" s="9">
        <v>25200000</v>
      </c>
      <c r="D41" s="6"/>
      <c r="E41" s="10">
        <f t="shared" ref="E41:E46" si="6">SUM(C41:D41)</f>
        <v>25200000</v>
      </c>
      <c r="F41" s="10">
        <v>25200000</v>
      </c>
      <c r="G41" s="10">
        <f t="shared" ref="G41:H56" si="7">E41-F41</f>
        <v>0</v>
      </c>
      <c r="H41" s="10">
        <f t="shared" si="7"/>
        <v>25200000</v>
      </c>
    </row>
    <row r="42" spans="1:8" ht="15" customHeight="1">
      <c r="A42" s="67"/>
      <c r="B42" s="24" t="s">
        <v>55</v>
      </c>
      <c r="C42" s="9">
        <v>42000000</v>
      </c>
      <c r="D42" s="6"/>
      <c r="E42" s="10">
        <f t="shared" si="6"/>
        <v>42000000</v>
      </c>
      <c r="F42" s="10">
        <v>42000000</v>
      </c>
      <c r="G42" s="10">
        <v>2698</v>
      </c>
      <c r="H42" s="10">
        <f t="shared" si="7"/>
        <v>41997302</v>
      </c>
    </row>
    <row r="43" spans="1:8" ht="15" customHeight="1">
      <c r="A43" s="67"/>
      <c r="B43" s="24" t="s">
        <v>56</v>
      </c>
      <c r="C43" s="9">
        <v>100800000</v>
      </c>
      <c r="D43" s="6"/>
      <c r="E43" s="10">
        <f t="shared" si="6"/>
        <v>100800000</v>
      </c>
      <c r="F43" s="10">
        <v>100800000</v>
      </c>
      <c r="G43" s="19">
        <f t="shared" si="7"/>
        <v>0</v>
      </c>
      <c r="H43" s="10">
        <f t="shared" si="7"/>
        <v>100800000</v>
      </c>
    </row>
    <row r="44" spans="1:8" ht="15" customHeight="1">
      <c r="A44" s="67"/>
      <c r="B44" s="24" t="s">
        <v>57</v>
      </c>
      <c r="C44" s="31">
        <v>6300000</v>
      </c>
      <c r="D44" s="6"/>
      <c r="E44" s="10">
        <f t="shared" si="6"/>
        <v>6300000</v>
      </c>
      <c r="F44" s="19">
        <v>6300000</v>
      </c>
      <c r="G44" s="19">
        <v>369551</v>
      </c>
      <c r="H44" s="10">
        <f t="shared" si="7"/>
        <v>5930449</v>
      </c>
    </row>
    <row r="45" spans="1:8" ht="15" customHeight="1">
      <c r="A45" s="67"/>
      <c r="B45" s="24" t="s">
        <v>58</v>
      </c>
      <c r="C45" s="31">
        <v>10500000</v>
      </c>
      <c r="D45" s="6"/>
      <c r="E45" s="10">
        <f t="shared" si="6"/>
        <v>10500000</v>
      </c>
      <c r="F45" s="10">
        <v>10500000</v>
      </c>
      <c r="G45" s="10">
        <f t="shared" si="7"/>
        <v>0</v>
      </c>
      <c r="H45" s="10">
        <f t="shared" si="7"/>
        <v>10500000</v>
      </c>
    </row>
    <row r="46" spans="1:8">
      <c r="A46" s="67"/>
      <c r="B46" s="24" t="s">
        <v>59</v>
      </c>
      <c r="C46" s="31">
        <v>25200000</v>
      </c>
      <c r="D46" s="6"/>
      <c r="E46" s="10">
        <f t="shared" si="6"/>
        <v>25200000</v>
      </c>
      <c r="F46" s="19">
        <v>25200000</v>
      </c>
      <c r="G46" s="19">
        <f t="shared" si="7"/>
        <v>0</v>
      </c>
      <c r="H46" s="10">
        <f t="shared" si="7"/>
        <v>25200000</v>
      </c>
    </row>
    <row r="47" spans="1:8" s="16" customFormat="1" ht="15.75" customHeight="1">
      <c r="A47" s="68" t="s">
        <v>60</v>
      </c>
      <c r="B47" s="68"/>
      <c r="C47" s="22">
        <f t="shared" ref="C47:H47" si="8">SUM(C41:C46)</f>
        <v>210000000</v>
      </c>
      <c r="D47" s="22">
        <f t="shared" si="8"/>
        <v>0</v>
      </c>
      <c r="E47" s="22">
        <f t="shared" si="8"/>
        <v>210000000</v>
      </c>
      <c r="F47" s="22">
        <f t="shared" si="8"/>
        <v>210000000</v>
      </c>
      <c r="G47" s="22">
        <f t="shared" si="8"/>
        <v>372249</v>
      </c>
      <c r="H47" s="22">
        <f t="shared" si="8"/>
        <v>209627751</v>
      </c>
    </row>
    <row r="48" spans="1:8" ht="16.5" customHeight="1">
      <c r="A48" s="8" t="s">
        <v>21</v>
      </c>
      <c r="B48" s="6" t="s">
        <v>61</v>
      </c>
      <c r="C48" s="9">
        <v>196900000</v>
      </c>
      <c r="D48" s="6"/>
      <c r="E48" s="10">
        <f>SUM(C48:D48)</f>
        <v>196900000</v>
      </c>
      <c r="F48" s="10">
        <v>196900000</v>
      </c>
      <c r="G48" s="10">
        <v>12650</v>
      </c>
      <c r="H48" s="10">
        <f t="shared" si="7"/>
        <v>196887350</v>
      </c>
    </row>
    <row r="49" spans="1:8" ht="15.75" customHeight="1">
      <c r="A49" s="8" t="s">
        <v>23</v>
      </c>
      <c r="B49" s="17" t="s">
        <v>62</v>
      </c>
      <c r="C49" s="9">
        <v>27600000</v>
      </c>
      <c r="D49" s="6"/>
      <c r="E49" s="10">
        <f>SUM(C49:D49)</f>
        <v>27600000</v>
      </c>
      <c r="F49" s="10">
        <v>27600000</v>
      </c>
      <c r="G49" s="10">
        <v>50</v>
      </c>
      <c r="H49" s="10">
        <f t="shared" si="7"/>
        <v>27599950</v>
      </c>
    </row>
    <row r="50" spans="1:8" ht="15.75" customHeight="1">
      <c r="A50" s="8" t="s">
        <v>26</v>
      </c>
      <c r="B50" s="17" t="s">
        <v>63</v>
      </c>
      <c r="C50" s="9">
        <v>13800000</v>
      </c>
      <c r="D50" s="6"/>
      <c r="E50" s="10">
        <f>SUM(C50:D50)</f>
        <v>13800000</v>
      </c>
      <c r="F50" s="10">
        <v>13800000</v>
      </c>
      <c r="G50" s="10">
        <v>6143</v>
      </c>
      <c r="H50" s="10">
        <f t="shared" si="7"/>
        <v>13793857</v>
      </c>
    </row>
    <row r="51" spans="1:8" s="16" customFormat="1" ht="18.75" customHeight="1">
      <c r="A51" s="13"/>
      <c r="B51" s="14" t="s">
        <v>64</v>
      </c>
      <c r="C51" s="22">
        <f t="shared" ref="C51:H51" si="9">SUM(C48:C50)</f>
        <v>238300000</v>
      </c>
      <c r="D51" s="22">
        <f t="shared" si="9"/>
        <v>0</v>
      </c>
      <c r="E51" s="22">
        <f t="shared" si="9"/>
        <v>238300000</v>
      </c>
      <c r="F51" s="22">
        <f t="shared" si="9"/>
        <v>238300000</v>
      </c>
      <c r="G51" s="22">
        <f t="shared" si="9"/>
        <v>18843</v>
      </c>
      <c r="H51" s="22">
        <f t="shared" si="9"/>
        <v>238281157</v>
      </c>
    </row>
    <row r="52" spans="1:8" ht="30">
      <c r="A52" s="8">
        <v>5</v>
      </c>
      <c r="B52" s="24" t="s">
        <v>65</v>
      </c>
      <c r="C52" s="9">
        <v>377837000</v>
      </c>
      <c r="D52" s="10">
        <v>9622000</v>
      </c>
      <c r="E52" s="10">
        <f>SUM(C52:D52)</f>
        <v>387459000</v>
      </c>
      <c r="F52" s="10">
        <v>387459000</v>
      </c>
      <c r="G52" s="10">
        <v>299754</v>
      </c>
      <c r="H52" s="10">
        <f t="shared" si="7"/>
        <v>387159246</v>
      </c>
    </row>
    <row r="53" spans="1:8" ht="40.5">
      <c r="A53" s="8">
        <v>8</v>
      </c>
      <c r="B53" s="20" t="s">
        <v>66</v>
      </c>
      <c r="C53" s="9">
        <v>26496000</v>
      </c>
      <c r="D53" s="6"/>
      <c r="E53" s="10">
        <f>SUM(C53:D53)</f>
        <v>26496000</v>
      </c>
      <c r="F53" s="10">
        <v>26496000</v>
      </c>
      <c r="G53" s="10">
        <f>E53-F53</f>
        <v>0</v>
      </c>
      <c r="H53" s="10">
        <f t="shared" si="7"/>
        <v>26496000</v>
      </c>
    </row>
    <row r="54" spans="1:8" ht="45">
      <c r="A54" s="8">
        <v>9</v>
      </c>
      <c r="B54" s="24" t="s">
        <v>67</v>
      </c>
      <c r="C54" s="9">
        <v>1473000</v>
      </c>
      <c r="D54" s="6"/>
      <c r="E54" s="10">
        <f>SUM(C54:D54)</f>
        <v>1473000</v>
      </c>
      <c r="F54" s="10">
        <v>1473000</v>
      </c>
      <c r="G54" s="10">
        <f>E54-F54</f>
        <v>0</v>
      </c>
      <c r="H54" s="10">
        <f t="shared" si="7"/>
        <v>1473000</v>
      </c>
    </row>
    <row r="55" spans="1:8" s="16" customFormat="1">
      <c r="A55" s="13"/>
      <c r="B55" s="14" t="s">
        <v>68</v>
      </c>
      <c r="C55" s="22">
        <f t="shared" ref="C55:H55" si="10">SUM(C52:C54)</f>
        <v>405806000</v>
      </c>
      <c r="D55" s="22">
        <f t="shared" si="10"/>
        <v>9622000</v>
      </c>
      <c r="E55" s="22">
        <f t="shared" si="10"/>
        <v>415428000</v>
      </c>
      <c r="F55" s="22">
        <f t="shared" si="10"/>
        <v>415428000</v>
      </c>
      <c r="G55" s="22">
        <f t="shared" si="10"/>
        <v>299754</v>
      </c>
      <c r="H55" s="22">
        <f t="shared" si="10"/>
        <v>415128246</v>
      </c>
    </row>
    <row r="56" spans="1:8" ht="30">
      <c r="A56" s="8">
        <v>10</v>
      </c>
      <c r="B56" s="24" t="s">
        <v>69</v>
      </c>
      <c r="C56" s="9">
        <v>45000000</v>
      </c>
      <c r="D56" s="6"/>
      <c r="E56" s="10">
        <f t="shared" ref="E56:E65" si="11">SUM(C56:D56)</f>
        <v>45000000</v>
      </c>
      <c r="F56" s="10">
        <v>45000000</v>
      </c>
      <c r="G56" s="10">
        <v>1677025</v>
      </c>
      <c r="H56" s="10">
        <f t="shared" si="7"/>
        <v>43322975</v>
      </c>
    </row>
    <row r="57" spans="1:8" ht="30">
      <c r="A57" s="8">
        <v>11</v>
      </c>
      <c r="B57" s="24" t="s">
        <v>70</v>
      </c>
      <c r="C57" s="9">
        <v>12000000</v>
      </c>
      <c r="D57" s="6"/>
      <c r="E57" s="10">
        <f t="shared" si="11"/>
        <v>12000000</v>
      </c>
      <c r="F57" s="10">
        <v>12000000</v>
      </c>
      <c r="G57" s="10">
        <f>E57-F57</f>
        <v>0</v>
      </c>
      <c r="H57" s="10">
        <f t="shared" ref="H57:H65" si="12">F57-G57</f>
        <v>12000000</v>
      </c>
    </row>
    <row r="58" spans="1:8" ht="29.25" customHeight="1">
      <c r="A58" s="8">
        <v>12</v>
      </c>
      <c r="B58" s="20" t="s">
        <v>71</v>
      </c>
      <c r="C58" s="9">
        <v>103500000</v>
      </c>
      <c r="D58" s="6"/>
      <c r="E58" s="10">
        <f t="shared" si="11"/>
        <v>103500000</v>
      </c>
      <c r="F58" s="10">
        <v>103500000</v>
      </c>
      <c r="G58" s="10">
        <v>3331</v>
      </c>
      <c r="H58" s="10">
        <f t="shared" si="12"/>
        <v>103496669</v>
      </c>
    </row>
    <row r="59" spans="1:8" ht="30.75" customHeight="1">
      <c r="A59" s="8">
        <v>13</v>
      </c>
      <c r="B59" s="24" t="s">
        <v>72</v>
      </c>
      <c r="C59" s="9">
        <v>17000000</v>
      </c>
      <c r="D59" s="6"/>
      <c r="E59" s="10">
        <f t="shared" si="11"/>
        <v>17000000</v>
      </c>
      <c r="F59" s="10">
        <v>17000000</v>
      </c>
      <c r="G59" s="10">
        <v>372551</v>
      </c>
      <c r="H59" s="10">
        <f t="shared" si="12"/>
        <v>16627449</v>
      </c>
    </row>
    <row r="60" spans="1:8" ht="27">
      <c r="A60" s="8">
        <v>14</v>
      </c>
      <c r="B60" s="20" t="s">
        <v>73</v>
      </c>
      <c r="C60" s="9">
        <v>11903000</v>
      </c>
      <c r="D60" s="6"/>
      <c r="E60" s="10">
        <f t="shared" si="11"/>
        <v>11903000</v>
      </c>
      <c r="F60" s="10">
        <v>11903000</v>
      </c>
      <c r="G60" s="10">
        <v>2173</v>
      </c>
      <c r="H60" s="10">
        <f t="shared" si="12"/>
        <v>11900827</v>
      </c>
    </row>
    <row r="61" spans="1:8" ht="60">
      <c r="A61" s="8">
        <v>15</v>
      </c>
      <c r="B61" s="24" t="s">
        <v>74</v>
      </c>
      <c r="C61" s="9">
        <v>69000000</v>
      </c>
      <c r="D61" s="6"/>
      <c r="E61" s="10">
        <f t="shared" si="11"/>
        <v>69000000</v>
      </c>
      <c r="F61" s="10">
        <v>69000000</v>
      </c>
      <c r="G61" s="10">
        <v>616265</v>
      </c>
      <c r="H61" s="10">
        <f t="shared" si="12"/>
        <v>68383735</v>
      </c>
    </row>
    <row r="62" spans="1:8" ht="30">
      <c r="A62" s="8">
        <v>16</v>
      </c>
      <c r="B62" s="24" t="s">
        <v>75</v>
      </c>
      <c r="C62" s="9">
        <v>70000000</v>
      </c>
      <c r="D62" s="6"/>
      <c r="E62" s="10">
        <f t="shared" si="11"/>
        <v>70000000</v>
      </c>
      <c r="F62" s="10">
        <v>70000000</v>
      </c>
      <c r="G62" s="10">
        <v>11163</v>
      </c>
      <c r="H62" s="10">
        <f t="shared" si="12"/>
        <v>69988837</v>
      </c>
    </row>
    <row r="63" spans="1:8" ht="45">
      <c r="A63" s="8">
        <v>17</v>
      </c>
      <c r="B63" s="24" t="s">
        <v>76</v>
      </c>
      <c r="C63" s="9">
        <v>1465000</v>
      </c>
      <c r="D63" s="6"/>
      <c r="E63" s="10">
        <f t="shared" si="11"/>
        <v>1465000</v>
      </c>
      <c r="F63" s="10">
        <v>1465000</v>
      </c>
      <c r="G63" s="10">
        <f>E63-F63</f>
        <v>0</v>
      </c>
      <c r="H63" s="10">
        <f t="shared" si="12"/>
        <v>1465000</v>
      </c>
    </row>
    <row r="64" spans="1:8" ht="27" customHeight="1">
      <c r="A64" s="8">
        <v>18</v>
      </c>
      <c r="B64" s="6" t="s">
        <v>77</v>
      </c>
      <c r="C64" s="9">
        <v>11500000</v>
      </c>
      <c r="D64" s="10">
        <v>-6119000</v>
      </c>
      <c r="E64" s="10">
        <f t="shared" si="11"/>
        <v>5381000</v>
      </c>
      <c r="F64" s="10">
        <v>5381000</v>
      </c>
      <c r="G64" s="10">
        <v>128394</v>
      </c>
      <c r="H64" s="10">
        <f t="shared" si="12"/>
        <v>5252606</v>
      </c>
    </row>
    <row r="65" spans="1:10" ht="15.75" customHeight="1">
      <c r="A65" s="8">
        <v>19</v>
      </c>
      <c r="B65" s="24" t="s">
        <v>78</v>
      </c>
      <c r="C65" s="9">
        <v>9800000</v>
      </c>
      <c r="D65" s="10">
        <v>-3503000</v>
      </c>
      <c r="E65" s="10">
        <f t="shared" si="11"/>
        <v>6297000</v>
      </c>
      <c r="F65" s="10">
        <v>6297000</v>
      </c>
      <c r="G65" s="10">
        <v>48733</v>
      </c>
      <c r="H65" s="10">
        <f t="shared" si="12"/>
        <v>6248267</v>
      </c>
    </row>
    <row r="66" spans="1:10" s="28" customFormat="1" ht="19.5" customHeight="1">
      <c r="A66" s="32"/>
      <c r="B66" s="33" t="s">
        <v>79</v>
      </c>
      <c r="C66" s="34">
        <f t="shared" ref="C66:H66" si="13">SUM(C47,C51,C55,C56:C65)</f>
        <v>1205274000</v>
      </c>
      <c r="D66" s="34">
        <f t="shared" si="13"/>
        <v>0</v>
      </c>
      <c r="E66" s="34">
        <f t="shared" si="13"/>
        <v>1205274000</v>
      </c>
      <c r="F66" s="34">
        <f t="shared" si="13"/>
        <v>1205274000</v>
      </c>
      <c r="G66" s="34">
        <f t="shared" si="13"/>
        <v>3550481</v>
      </c>
      <c r="H66" s="34">
        <f t="shared" si="13"/>
        <v>1201723519</v>
      </c>
      <c r="J66" s="21"/>
    </row>
    <row r="67" spans="1:10" ht="18">
      <c r="H67" s="36"/>
    </row>
    <row r="69" spans="1:10">
      <c r="F69" s="37"/>
    </row>
    <row r="71" spans="1:10">
      <c r="F71" s="38"/>
    </row>
  </sheetData>
  <mergeCells count="9">
    <mergeCell ref="A40:C40"/>
    <mergeCell ref="A41:A46"/>
    <mergeCell ref="A47:B47"/>
    <mergeCell ref="A1:H1"/>
    <mergeCell ref="G2:H2"/>
    <mergeCell ref="A5:C5"/>
    <mergeCell ref="A11:A13"/>
    <mergeCell ref="A36:H36"/>
    <mergeCell ref="G37:H37"/>
  </mergeCells>
  <printOptions horizontalCentered="1" gridLines="1"/>
  <pageMargins left="0" right="0" top="0.25" bottom="0.31" header="0.12" footer="0.15"/>
  <pageSetup paperSize="9" scale="95" orientation="portrait" r:id="rId1"/>
  <headerFooter alignWithMargins="0">
    <oddFooter>&amp;L&amp;"Arial,Italic"&amp;8&amp;Z&amp;F&amp;R&amp;"Arial,Italic"&amp;9&amp;P/&amp;N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SP &amp; CP</vt:lpstr>
      <vt:lpstr>Non-Plan</vt:lpstr>
      <vt:lpstr>'Non-Plan'!Print_Area</vt:lpstr>
      <vt:lpstr>'SP &amp; CP'!Print_Area</vt:lpstr>
      <vt:lpstr>'SP &amp; CP'!Print_Titles</vt:lpstr>
    </vt:vector>
  </TitlesOfParts>
  <Company>MCL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</dc:creator>
  <cp:lastModifiedBy>MCL</cp:lastModifiedBy>
  <dcterms:created xsi:type="dcterms:W3CDTF">2014-09-27T11:20:53Z</dcterms:created>
  <dcterms:modified xsi:type="dcterms:W3CDTF">2014-09-27T11:25:01Z</dcterms:modified>
</cp:coreProperties>
</file>